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355" windowHeight="5640" activeTab="0"/>
  </bookViews>
  <sheets>
    <sheet name="FP" sheetId="1" r:id="rId1"/>
    <sheet name="Introduction" sheetId="2" r:id="rId2"/>
    <sheet name="Scoping" sheetId="3" r:id="rId3"/>
    <sheet name="Analysis" sheetId="4" r:id="rId4"/>
    <sheet name="Envelope" sheetId="5" r:id="rId5"/>
    <sheet name="Scenarios" sheetId="6" r:id="rId6"/>
  </sheets>
  <externalReferences>
    <externalReference r:id="rId9"/>
  </externalReferences>
  <definedNames/>
  <calcPr fullCalcOnLoad="1"/>
</workbook>
</file>

<file path=xl/comments3.xml><?xml version="1.0" encoding="utf-8"?>
<comments xmlns="http://schemas.openxmlformats.org/spreadsheetml/2006/main">
  <authors>
    <author>Armscor</author>
  </authors>
  <commentList>
    <comment ref="C24" authorId="0">
      <text>
        <r>
          <rPr>
            <b/>
            <sz val="8"/>
            <rFont val="Tahoma"/>
            <family val="0"/>
          </rPr>
          <t>Armscor:</t>
        </r>
        <r>
          <rPr>
            <sz val="8"/>
            <rFont val="Tahoma"/>
            <family val="0"/>
          </rPr>
          <t xml:space="preserve">
Please rate the factors in terms of the impact they have on the entity: 1 = little impact, 10 = overwhelming impact
</t>
        </r>
      </text>
    </comment>
  </commentList>
</comments>
</file>

<file path=xl/comments4.xml><?xml version="1.0" encoding="utf-8"?>
<comments xmlns="http://schemas.openxmlformats.org/spreadsheetml/2006/main">
  <authors>
    <author>Armscor</author>
  </authors>
  <commentList>
    <comment ref="D2" authorId="0">
      <text>
        <r>
          <rPr>
            <b/>
            <sz val="8"/>
            <rFont val="Tahoma"/>
            <family val="0"/>
          </rPr>
          <t>Armscor:</t>
        </r>
        <r>
          <rPr>
            <sz val="8"/>
            <rFont val="Tahoma"/>
            <family val="0"/>
          </rPr>
          <t xml:space="preserve">
Describe a 30% deteriorisation of this subfactor</t>
        </r>
      </text>
    </comment>
    <comment ref="F2" authorId="0">
      <text>
        <r>
          <rPr>
            <b/>
            <sz val="8"/>
            <rFont val="Tahoma"/>
            <family val="0"/>
          </rPr>
          <t>Armscor:</t>
        </r>
        <r>
          <rPr>
            <sz val="8"/>
            <rFont val="Tahoma"/>
            <family val="0"/>
          </rPr>
          <t xml:space="preserve">
Describe a 15% deterioration for this subfactor
</t>
        </r>
      </text>
    </comment>
    <comment ref="J2" authorId="0">
      <text>
        <r>
          <rPr>
            <b/>
            <sz val="8"/>
            <rFont val="Tahoma"/>
            <family val="0"/>
          </rPr>
          <t>Armscor:</t>
        </r>
        <r>
          <rPr>
            <sz val="8"/>
            <rFont val="Tahoma"/>
            <family val="0"/>
          </rPr>
          <t xml:space="preserve">
Describe a 15% improvement in this subfactor</t>
        </r>
      </text>
    </comment>
    <comment ref="L2" authorId="0">
      <text>
        <r>
          <rPr>
            <b/>
            <sz val="8"/>
            <rFont val="Tahoma"/>
            <family val="0"/>
          </rPr>
          <t>Armscor:</t>
        </r>
        <r>
          <rPr>
            <sz val="8"/>
            <rFont val="Tahoma"/>
            <family val="0"/>
          </rPr>
          <t xml:space="preserve">
Describe a 30% improvement in this subfactor
</t>
        </r>
      </text>
    </comment>
    <comment ref="E2" authorId="0">
      <text>
        <r>
          <rPr>
            <b/>
            <sz val="8"/>
            <rFont val="Tahoma"/>
            <family val="0"/>
          </rPr>
          <t>Armscor:</t>
        </r>
        <r>
          <rPr>
            <sz val="8"/>
            <rFont val="Tahoma"/>
            <family val="0"/>
          </rPr>
          <t xml:space="preserve">
Describe the impact of the indicated changes on the entity as a whole
</t>
        </r>
      </text>
    </comment>
    <comment ref="G2" authorId="0">
      <text>
        <r>
          <rPr>
            <b/>
            <sz val="8"/>
            <rFont val="Tahoma"/>
            <family val="0"/>
          </rPr>
          <t>Armscor:</t>
        </r>
        <r>
          <rPr>
            <sz val="8"/>
            <rFont val="Tahoma"/>
            <family val="0"/>
          </rPr>
          <t xml:space="preserve">
Describe the impact of the indicated changes on the entity as a whole
</t>
        </r>
      </text>
    </comment>
    <comment ref="I2" authorId="0">
      <text>
        <r>
          <rPr>
            <b/>
            <sz val="8"/>
            <rFont val="Tahoma"/>
            <family val="0"/>
          </rPr>
          <t>Armscor:</t>
        </r>
        <r>
          <rPr>
            <sz val="8"/>
            <rFont val="Tahoma"/>
            <family val="0"/>
          </rPr>
          <t xml:space="preserve">
Describe the impact of the indicated changes on the entity as a whole
</t>
        </r>
      </text>
    </comment>
    <comment ref="K2" authorId="0">
      <text>
        <r>
          <rPr>
            <b/>
            <sz val="8"/>
            <rFont val="Tahoma"/>
            <family val="0"/>
          </rPr>
          <t>Armscor:</t>
        </r>
        <r>
          <rPr>
            <sz val="8"/>
            <rFont val="Tahoma"/>
            <family val="0"/>
          </rPr>
          <t xml:space="preserve">
Describe the impact of the indicated changes on the entity as a whole
</t>
        </r>
      </text>
    </comment>
    <comment ref="M2" authorId="0">
      <text>
        <r>
          <rPr>
            <b/>
            <sz val="8"/>
            <rFont val="Tahoma"/>
            <family val="0"/>
          </rPr>
          <t>Armscor:</t>
        </r>
        <r>
          <rPr>
            <sz val="8"/>
            <rFont val="Tahoma"/>
            <family val="0"/>
          </rPr>
          <t xml:space="preserve">
Describe the impact of the indicated changes on the entity as a whole
</t>
        </r>
      </text>
    </comment>
    <comment ref="C2" authorId="0">
      <text>
        <r>
          <rPr>
            <b/>
            <sz val="8"/>
            <rFont val="Tahoma"/>
            <family val="0"/>
          </rPr>
          <t>Armscor:</t>
        </r>
        <r>
          <rPr>
            <sz val="8"/>
            <rFont val="Tahoma"/>
            <family val="0"/>
          </rPr>
          <t xml:space="preserve">
Name the most important constituent elements of each factor. 
</t>
        </r>
      </text>
    </comment>
  </commentList>
</comments>
</file>

<file path=xl/sharedStrings.xml><?xml version="1.0" encoding="utf-8"?>
<sst xmlns="http://schemas.openxmlformats.org/spreadsheetml/2006/main" count="502" uniqueCount="433">
  <si>
    <t>There are excellent relationships between Armscor ant the client and 'n spirit of positive trust and mutual co-operation exists.</t>
  </si>
  <si>
    <t>Relations between Armscor severely under pressure. Performance is not good and Armscor manages very hard to achieve results. There is mistrust and industry tries tocircumvent the official contracting channel</t>
  </si>
  <si>
    <t>Relations between Armscor and Industry is not good. Industry distrusts Armscor and tries to secure business through contact directly with the clients. They have hardened their position in business to a take-it-or-leave-it situation.</t>
  </si>
  <si>
    <t>Relations between Armscor and the Industry is relaxed but fragile. The process of transformation has introduces various tensions into the relationshipsand  there is a slight measure of distrust available. Both parties are trying to work on the situation.</t>
  </si>
  <si>
    <t>Armscor-Industry relations are sound. There is an increasing acceptance of each other's bona-fides, and the affirmative procurement constraints that have been placed on the process are bein accommodated.</t>
  </si>
  <si>
    <t>Armscor - Industry relationships are excellent and there is a lot of trust and goodwill.  There is more talk of 'partnering' and 'co-investment' and black empowerment companies are becoming more succesful.</t>
  </si>
  <si>
    <t>Fierce competition has led to very adverse relationships in industry, and  the different parties are playing 'politics' wherever they can. Cases of industrial spying have been seen.</t>
  </si>
  <si>
    <t>Relationships between contenders for the same business have become strained, and parties are hardly talking to one another. There is strong competition and copanies try to outperform and outmanoeuver each other.</t>
  </si>
  <si>
    <t>Although industry has to strive hard to survive, there is a fairly good working relationship between different contractors, even those contending for the same work. There is some animosity towards smaller companies that take away some work from the established ones.</t>
  </si>
  <si>
    <t>Good relations exist in industry amongst one another. Rartionalisation is beginning to take place and  companies are focusing on their  areas of expertise and partner with others for areas in which they are not good.</t>
  </si>
  <si>
    <t>Excellent relationships exist in industry and the most of the role players in the defence environment have found nische areas for themselves. There is good co-operation locally and internationally and  good contracting arrangements have been agreed upon.</t>
  </si>
  <si>
    <t>The political mood has turned against the concept of armour and that has been deposited in the mind of the general public.</t>
  </si>
  <si>
    <t>Politicians are being influenced against the use of armour in applications in Africa, and the mood is growing cool in Parliament. Other military disciplines are being propagated and armour relegated to a lower position.</t>
  </si>
  <si>
    <t>The concept of armour is still firmly rooted in the mind of decisionmakers, although some decionmakers are being influenced by modern thought on light &amp; mobile worfare, as if armour function is not necessary in the African Battle Space.</t>
  </si>
  <si>
    <t>The concept of Armour is being revitalised and the public mind is turning in support. A very positive climate towards the armour is experienced</t>
  </si>
  <si>
    <t>It is acknowledged by political leaders that armour is vital in any conflict and that the country needs that to keep its prominent position in Africa. The public is being informed accordingly.</t>
  </si>
  <si>
    <t>Business in the defence environment is not considered viable by many companies and they started to look at other business ventures This makes the contracting base smaller and even a harder environmentfor Armscor to function in. The situation is detrimental to the client.</t>
  </si>
  <si>
    <t>It is tough to trade in the local defence environment and a number of companies is reconsidering their business  share. In favour of something else.A lot of smaller companies are entering the field but they are untrustworthy.</t>
  </si>
  <si>
    <t>The relationships are on a level where good co-operation is possible to the mutual benefit of all roleplayers.</t>
  </si>
  <si>
    <t>The good relationships make it worhwhile towork in the environment. The positive spirit creates greater co-operation and greater creativity in solving problems.</t>
  </si>
  <si>
    <t>The excellent relationships favours the environment to such an extent that it becomes an example for other countries, and by itself draws new business to the country.</t>
  </si>
  <si>
    <t>Condition of equipment is very poor and operational availability is unacceptably low, to such an extent that it is considered a national threat.</t>
  </si>
  <si>
    <t>Condition of equipment is poor aand deteriorating nd spares levels are low and maintenance is infrequent.</t>
  </si>
  <si>
    <t>Equipment is not in good condition and  funding levels are such that deterioration continues. Operational availability is being affected.</t>
  </si>
  <si>
    <t>Operational availability required for equipment is being met butin some areas the maintenance and spares budget is still too low.</t>
  </si>
  <si>
    <t>Operational availability is adequate and even improving and confidence in our systems are being restored.</t>
  </si>
  <si>
    <t>Critical technologies have been lost to the country and equipment must either be disposed of, or repaired by overseas expertise. This seriously hampers some operations.</t>
  </si>
  <si>
    <t>A number of critical technologies are being phased out and this will have a very negative effect on the operational readiness of some systems.</t>
  </si>
  <si>
    <t>The essential critical technologies are being kept intact, albeit on an absolute minimum level.The longer term future for these technologies are however bleak.</t>
  </si>
  <si>
    <t>There is an awakening in the realisation the critical technologies must be funded and a number of technologies has been identified and are being financed on a sustainable level by prototyping.</t>
  </si>
  <si>
    <t>Critical technologies are 'safe'. They have been identified and money has been made avaiable for a modest development program, where clear development goals have been set.</t>
  </si>
  <si>
    <t>No development is taking place. There is only focus on the maintenance &amp; repair side of engineering</t>
  </si>
  <si>
    <t>Little technology development takes place. There is a little self investment by companies for their own interest, but it is mostly in technological areas that may have commercial spin-offs.</t>
  </si>
  <si>
    <t>Middle of the road</t>
  </si>
  <si>
    <t>Technology development is being funded by the DOD in certain areas but neither is it enough to sustain the field, nor does it cover all the areas that are needed to be covered. Companies do invest in own technology development.</t>
  </si>
  <si>
    <t>Important new technologies are being developed in the contry and this is driven by SANDF needs. Industries see the potential and co-invest. There is interest from the international market.</t>
  </si>
  <si>
    <t>A reasonable measure of funds go towrads technology development and the benefits become visible both in terms of the improvement of current systems, and the improvement of new systems. There is a lot on co-investment from overseas.</t>
  </si>
  <si>
    <t>Although there are development areas in the field that are being explored, they are not visible to us and not much enthusiasm exists for us to explore such areas ourselves. We are content to be followers.</t>
  </si>
  <si>
    <t>Some interesting technologies have become visible in the world that will impact the armour environment to such an extent that own investigations have been started.</t>
  </si>
  <si>
    <t>The field is alive with interest and much is published about new developments in this area. Own interest in the technologies are stimulated tremendously.</t>
  </si>
  <si>
    <t>No new technologies have been developed in this area in recent years. It seems that the field has stagnated and it is unwise to invest in the area.</t>
  </si>
  <si>
    <t>The tegnology has stagnated</t>
  </si>
  <si>
    <t>Continued interests in current technologies seem warranted</t>
  </si>
  <si>
    <t>There is a gradual shift towards newer technologies that may be useful in upgrading current systems</t>
  </si>
  <si>
    <t>Technology is fast moving to areas of interest adjoining the armour field, but this may find application in the field. Interst in technology is warranted</t>
  </si>
  <si>
    <t>Excellent new technologies have been developed elsewhere and that have opened up a whole new wordl for the armour environment that must be pursued</t>
  </si>
  <si>
    <t>Radical shifts in the technology spectrum may change the face of the field and it is imperative that the effect of this be studied and implementd.</t>
  </si>
  <si>
    <t>Because the environment is so sluggish no new development work do receive attention and that leads to a situation of loss and despair in the field.</t>
  </si>
  <si>
    <t>Loss of technology endangers use of equipment currently in use</t>
  </si>
  <si>
    <t>Some types of equipment cannot be maintained because of loss of expertise</t>
  </si>
  <si>
    <t>Current level of technology supports  current maintenance and repair of systems</t>
  </si>
  <si>
    <t>technological base is kept intact and  no problems are foreseen in the operating , maintenance and repair of systems</t>
  </si>
  <si>
    <t>Technological base exceeds that needed for operating, support, maintenance and repair of systems</t>
  </si>
  <si>
    <t>Spares levels are below critical levels and funds are too limited to replenish fast enough</t>
  </si>
  <si>
    <t>Spares levels are too low, and in some areas have already run out. Although limited funds have been made available, the process of starting up the industry is cause of much frustration.</t>
  </si>
  <si>
    <t>Spares levels are low and are not replenished quickly enough. In some areas shortages have arisen and the user has resorted to stripping of obsolete products to get hold of spares.</t>
  </si>
  <si>
    <t>More money have been made available for spares need and orders have been placed. It is foreseen that baclogs will be removed withinone year.</t>
  </si>
  <si>
    <t>Spares levels are considered to be adequate for the next 5 years.</t>
  </si>
  <si>
    <t>Funding for maintenance is too low and equipment becomes disfunctional.</t>
  </si>
  <si>
    <t>The facilities within the Defence environment have deteriorated to such an extent that scheduled maintenance work cannot be done relaibly there</t>
  </si>
  <si>
    <t>The O&amp;M staff component in the SANDF has  diminished to below critical levels.</t>
  </si>
  <si>
    <t>All the maintence need for systems cannot be met and more and more systems are shipped back as repairable items.</t>
  </si>
  <si>
    <t>The facilities of the SANDF can only cope with the most elementary maintenance work</t>
  </si>
  <si>
    <t>Limited knowledgeable O&amp;M staff is available for services in the SANDF</t>
  </si>
  <si>
    <t>Maintenance within the SANDF and at maintenance contractors can maintain systems at required availability levels.</t>
  </si>
  <si>
    <t>The facilities in the SANDF need some attention but in general the work required can still be executed there.</t>
  </si>
  <si>
    <t>The O&amp;M staff, supplemented by contractors is good enough for the work to be done.</t>
  </si>
  <si>
    <t>Maintenance within SANDF is of a good standard, and equipment condition is showing constant improvement</t>
  </si>
  <si>
    <t>The facilities are in good order, and they are being improved.</t>
  </si>
  <si>
    <t>Staff available is well trained and motivated to keep systems in a good order</t>
  </si>
  <si>
    <t>The equipment of the SANDF is in an excellent condition, and the user is proud of his systems</t>
  </si>
  <si>
    <t>Facilities are of an excellent standard and serves as a model for Africa.</t>
  </si>
  <si>
    <t>SANDF has enough skilled technical personnel to conduct their allocated maintenance tasks, and industry is ready and able to supply more complex maintenance functions.</t>
  </si>
  <si>
    <t>The equipment condition is an embarrassment for all the roleplayers, who triy to make ends meet with the very limited budget. Great damage have been inflicted on systems due to neglect.</t>
  </si>
  <si>
    <t>The poor condition of the systems is reason for concern, and parliament must be aletred of the significant implications of unavailability of systems.</t>
  </si>
  <si>
    <t>The slow degradation must be stopped before irrevocable damage is inflicted to systems, and before the supporting industry abandons this area.</t>
  </si>
  <si>
    <t>The SANDF is satisfied with equipment status and committed to keep equipment in a good shape, and therefore making enough funds available.</t>
  </si>
  <si>
    <t>Seeing that equipment is in a very good state, more funds are made available to bolster the support environment to modernise and become more effective.</t>
  </si>
  <si>
    <t>No development work is being contracted to the local industry</t>
  </si>
  <si>
    <t>Limited production work from previous years still remain with industry</t>
  </si>
  <si>
    <t>Only a few companies support products overseas.</t>
  </si>
  <si>
    <t>The RSA industry do not enjoy much exposure in terms of international business ventures.</t>
  </si>
  <si>
    <t>A little DIP business flows to industry, but not enough to sustains the industry</t>
  </si>
  <si>
    <t>A number of companies have due to their expertise won small development contracts from overseas</t>
  </si>
  <si>
    <t>A sizable portfolio of production work is still being done in the industry due to contracts that had been placed earlier.</t>
  </si>
  <si>
    <t>The industry are getting more and more contracts to maintain systems in other countries, notably the Middle East and Africa.</t>
  </si>
  <si>
    <t>A few companies are included in international business ventures, but they are not all successful</t>
  </si>
  <si>
    <t>Note: The matrix below is used to re-arrange the factors that have a negative coupling to the environment/ entity.</t>
  </si>
  <si>
    <t>The matrix below is used to concatenate names so that they could be handeled as singele pieces of text\</t>
  </si>
  <si>
    <t>The matrix below contains random numbers between 1 &amp; 3 to forecast scenarios.</t>
  </si>
  <si>
    <t>Note: The matrix below contains the 3 middle scenarios that will me used in an mix-and-match  way to forecast plausible scenarios.</t>
  </si>
  <si>
    <t>DIP business is increasingly being advantageous for the local industry. Levels are already at such a  level that it contributes significantly to industry survival</t>
  </si>
  <si>
    <t>Local companies are doing good development work and receive more work from overseas.</t>
  </si>
  <si>
    <t>Production work from overseas contracts  is of great value to local industries, and more contracts are being concluded.</t>
  </si>
  <si>
    <t>Maintenance work for overseas companies are becoming more frequent and companies begin to exploit the opportunity</t>
  </si>
  <si>
    <t>Companies  become involved in International ventures more and more, and that brings new business opportunities</t>
  </si>
  <si>
    <t>Dip work is now an important part of the Industry workload, but it is a question whether it is sustainable.</t>
  </si>
  <si>
    <t>Much development work is contracted into the country due to good performance of local engineering companies.</t>
  </si>
  <si>
    <t>A large volume of production work for the outside market helps the industry to move ahead considerably.</t>
  </si>
  <si>
    <t>Maintenance work in overseas countries have become an important share of companies' business</t>
  </si>
  <si>
    <t>Most of the role-players are involved in international business ventures.</t>
  </si>
  <si>
    <t>A lot of DIP work is forthcoming and it seems to be sustainable because most of the company's have secured follow-on contracts</t>
  </si>
  <si>
    <t>International development work is of such importance that thelocal defence environment benefits greatly from it.</t>
  </si>
  <si>
    <t>Lots of production work sustains the industry and new production contracts are on the cards</t>
  </si>
  <si>
    <t>Lots of maintenance contracts are being executed, and new contracts are on the cards</t>
  </si>
  <si>
    <t>Almost all roleplayers are involved in successful international business ventures, and they have been helped to expand into new markets with their products</t>
  </si>
  <si>
    <t>Very little DIP business is coming back to the industry.</t>
  </si>
  <si>
    <t>International business is on too low a level to sustain the local industry, and  the decline cannot be stopped by local requirements only</t>
  </si>
  <si>
    <t>International business help the industry survive but the levels is not sufficient to stop dteriration of the industry.</t>
  </si>
  <si>
    <t>Industry can survive with current levels of international business, but must have sustained marketing effort to keep it at that levels</t>
  </si>
  <si>
    <t>International business makes a handy contribution to help industry expand, and industry pursues this lucrative market strongly.</t>
  </si>
  <si>
    <t>Indurty is thriving on international business, and are becoming more focuses to that direction. Local client benefits from the involvement, but is not a priority client any more.</t>
  </si>
  <si>
    <t>There is little enthusiasm for technolgy development, and the amounts of money available does not allow worthwhile projects to be  started. More focus only on conseptual studies</t>
  </si>
  <si>
    <t>A few areas are still being exploited effectively and in these areas we can make a contribution in the world</t>
  </si>
  <si>
    <t>SUBJECT</t>
  </si>
  <si>
    <t>DOCUMENT NO:</t>
  </si>
  <si>
    <t>DATE :</t>
  </si>
  <si>
    <t>DISTRIBUTION</t>
  </si>
  <si>
    <t>Surname</t>
  </si>
  <si>
    <t>Initials</t>
  </si>
  <si>
    <t>CONTENTS:</t>
  </si>
  <si>
    <t xml:space="preserve">Subject  </t>
  </si>
  <si>
    <t>Page</t>
  </si>
  <si>
    <t>P2</t>
  </si>
  <si>
    <t>P3</t>
  </si>
  <si>
    <t>P4</t>
  </si>
  <si>
    <t>P5</t>
  </si>
  <si>
    <t>P6</t>
  </si>
  <si>
    <t>Compiled by:</t>
  </si>
  <si>
    <t>KPJ Nel</t>
  </si>
  <si>
    <t>Accepted by:</t>
  </si>
  <si>
    <t>Scenariosoft: Template for Scenario Development</t>
  </si>
  <si>
    <t>Frontpage</t>
  </si>
  <si>
    <t>Introduction/ Instructions</t>
  </si>
  <si>
    <t>Scoping</t>
  </si>
  <si>
    <t>Analysis</t>
  </si>
  <si>
    <t>Envelope: report with Pessimistic, Middle-of-the Road, Optimistic Scenarios</t>
  </si>
  <si>
    <t>Scenarios: Report with 3 Random Middle-of-the-Road scenarios</t>
  </si>
  <si>
    <t>PEM/20/550</t>
  </si>
  <si>
    <t>P1</t>
  </si>
  <si>
    <t>The money available allows SA to play a minor but important role in the field and a number of worthwhile projects have been executed.</t>
  </si>
  <si>
    <t>There is much enthusiasm for technology development and good breakthroughs are being made on a regular basis.</t>
  </si>
  <si>
    <t>Note: This matrix does further concatenation</t>
  </si>
  <si>
    <t>Note: The matrix below is used to mix &amp; Match the 3 middle scenariosand is then copied over via macro..</t>
  </si>
  <si>
    <r>
      <t xml:space="preserve">Place forecast number in this block and </t>
    </r>
    <r>
      <rPr>
        <b/>
        <sz val="14"/>
        <color indexed="10"/>
        <rFont val="Arial"/>
        <family val="2"/>
      </rPr>
      <t xml:space="preserve">ENTER </t>
    </r>
    <r>
      <rPr>
        <b/>
        <sz val="12"/>
        <color indexed="10"/>
        <rFont val="Arial"/>
        <family val="2"/>
      </rPr>
      <t>before forecasting:</t>
    </r>
  </si>
  <si>
    <t>Stakeholders</t>
  </si>
  <si>
    <t>Stakeholder 1</t>
  </si>
  <si>
    <t>Stakeholder 2</t>
  </si>
  <si>
    <t>Stakeholder 3</t>
  </si>
  <si>
    <t>Stakeholder 4</t>
  </si>
  <si>
    <t>Stakeholder 5</t>
  </si>
  <si>
    <t>Stakeholder 6</t>
  </si>
  <si>
    <t>Stakeholder 7</t>
  </si>
  <si>
    <t>Stakeholder 8</t>
  </si>
  <si>
    <t>Factors</t>
  </si>
  <si>
    <t>Factor 1</t>
  </si>
  <si>
    <t>Factor 2</t>
  </si>
  <si>
    <t>Factor 3</t>
  </si>
  <si>
    <t>Factor 4</t>
  </si>
  <si>
    <t>Factor 5</t>
  </si>
  <si>
    <t>Factor 6</t>
  </si>
  <si>
    <t>Factor 7</t>
  </si>
  <si>
    <t>Factor 8</t>
  </si>
  <si>
    <t>Item:</t>
  </si>
  <si>
    <t>Description</t>
  </si>
  <si>
    <t>Factor</t>
  </si>
  <si>
    <t>Subfactor</t>
  </si>
  <si>
    <t>Impact</t>
  </si>
  <si>
    <t>Optimistic</t>
  </si>
  <si>
    <t>Best</t>
  </si>
  <si>
    <t xml:space="preserve">Worst </t>
  </si>
  <si>
    <t xml:space="preserve">Pessimistic </t>
  </si>
  <si>
    <t>Rating</t>
  </si>
  <si>
    <t>Please describe the current situation with respect to this factor. Quantify as far as possible</t>
  </si>
  <si>
    <t>Please rate the abovementioned factors in terms of the importance of their impact on the entity. 0= No impact; 10= overwhelming impact.</t>
  </si>
  <si>
    <t>Please indicate whether the factor has a positive or negative impact on the entity when it (the factor) improves</t>
  </si>
  <si>
    <t>Positive</t>
  </si>
  <si>
    <t>Negative</t>
  </si>
  <si>
    <t>Current</t>
  </si>
  <si>
    <t>Forecast</t>
  </si>
  <si>
    <t>Pessimistic</t>
  </si>
  <si>
    <t>Worst Case</t>
  </si>
  <si>
    <t>Best Case</t>
  </si>
  <si>
    <t>CONTINGENCY PLANNING</t>
  </si>
  <si>
    <t>Broad description:</t>
  </si>
  <si>
    <t>Contatenated Names:</t>
  </si>
  <si>
    <t>Impact-P</t>
  </si>
  <si>
    <t>Impact-C</t>
  </si>
  <si>
    <t>Impact-O</t>
  </si>
  <si>
    <t>1st rand</t>
  </si>
  <si>
    <t>2nd rand</t>
  </si>
  <si>
    <t>3rd rand</t>
  </si>
  <si>
    <t>Plausible scenario generation</t>
  </si>
  <si>
    <t>Scenario 1</t>
  </si>
  <si>
    <t>Scenario 2</t>
  </si>
  <si>
    <t>Scenario 3</t>
  </si>
  <si>
    <t>Armour Wider System</t>
  </si>
  <si>
    <t>This system includes the equipment and all the personnel involved in the life cycle of the Armour in the Republic of South Africa</t>
  </si>
  <si>
    <t>Armour Formation</t>
  </si>
  <si>
    <t>DAPD</t>
  </si>
  <si>
    <t>DPSM</t>
  </si>
  <si>
    <t>Armscor</t>
  </si>
  <si>
    <t>A-OMC</t>
  </si>
  <si>
    <t>LIW</t>
  </si>
  <si>
    <t>RDL</t>
  </si>
  <si>
    <t>Other Contractors</t>
  </si>
  <si>
    <t>The Threat</t>
  </si>
  <si>
    <t>The RSA Political Scenario</t>
  </si>
  <si>
    <t>The Budget</t>
  </si>
  <si>
    <t>The manpower situation</t>
  </si>
  <si>
    <t>Relationships between roleplayers</t>
  </si>
  <si>
    <t>Technology</t>
  </si>
  <si>
    <t>Equipment status</t>
  </si>
  <si>
    <t>International Business</t>
  </si>
  <si>
    <t>RSA forces are involved in Central Africa but there is no stated need for Armour. Internal situation is calm</t>
  </si>
  <si>
    <t>South Africa enjoys good relationships with most countries in the world, and is still in favour with the West.</t>
  </si>
  <si>
    <t>The capital budget allows a fair amount of new acquisition, albeit at a lower than optimum scale. The operating budget is on the lower limit. The technology budget allows for a minimum of developments.</t>
  </si>
  <si>
    <t>Knowlegeable manpower are being eroded from the SANDF and Armscor. The industry still do have enough manpower due to international business, though there are scarcities in various important disciplines.</t>
  </si>
  <si>
    <t>The relationships between the SANDF, DOD, Armscor and the industry is on a friendly basis, although somewhat strained because of the  strain on the budget.</t>
  </si>
  <si>
    <t>Most existing weapon systems utilise old technologies and little new technologies are being developed by the SANDF.</t>
  </si>
  <si>
    <t>The equipment of the SANDF is in a questionable state and it is deteriorating due to a lack of operating funds.</t>
  </si>
  <si>
    <t>International business is on a moderate level, allowing the most of the contractors to survive.</t>
  </si>
  <si>
    <t>International deployment</t>
  </si>
  <si>
    <t>Africa deployment</t>
  </si>
  <si>
    <t>Border problems</t>
  </si>
  <si>
    <t>Internal instability</t>
  </si>
  <si>
    <t>Crime &amp; corruption</t>
  </si>
  <si>
    <t>Relationship with the West</t>
  </si>
  <si>
    <t>Relationship in Africa</t>
  </si>
  <si>
    <t>Relationship with pariah states</t>
  </si>
  <si>
    <t>Government politics</t>
  </si>
  <si>
    <t>State administration</t>
  </si>
  <si>
    <t>Capital budget</t>
  </si>
  <si>
    <t>Operating budget</t>
  </si>
  <si>
    <t>Technology budget</t>
  </si>
  <si>
    <t>International funding (DIP)</t>
  </si>
  <si>
    <t>Armscor budget</t>
  </si>
  <si>
    <t>End user</t>
  </si>
  <si>
    <t>DOD &amp; SANDF Management</t>
  </si>
  <si>
    <t xml:space="preserve">Armscor   </t>
  </si>
  <si>
    <t>Primary industry</t>
  </si>
  <si>
    <t>Secondary industry</t>
  </si>
  <si>
    <t>SANDF-DOD</t>
  </si>
  <si>
    <t>Armscor-Client</t>
  </si>
  <si>
    <t>Armscor-Industry</t>
  </si>
  <si>
    <t>Industry-Industry</t>
  </si>
  <si>
    <t>Polity-Armour</t>
  </si>
  <si>
    <t>Current Equipment technology</t>
  </si>
  <si>
    <t>Critical technologies status</t>
  </si>
  <si>
    <t>Relevant technology development in S Africa</t>
  </si>
  <si>
    <t>Promising technologies in the world</t>
  </si>
  <si>
    <t>Technology shift</t>
  </si>
  <si>
    <t>Main equipment</t>
  </si>
  <si>
    <t>Spares</t>
  </si>
  <si>
    <t>Maintenance level</t>
  </si>
  <si>
    <t>Facilities</t>
  </si>
  <si>
    <t>Support &amp; Operating staff</t>
  </si>
  <si>
    <t>DIP business</t>
  </si>
  <si>
    <t>International development work</t>
  </si>
  <si>
    <t>International production work</t>
  </si>
  <si>
    <t>International maintenance contracts</t>
  </si>
  <si>
    <t>International business ventures.</t>
  </si>
  <si>
    <t>Africa becomes more hostile and heavy protection is needed for  own troops</t>
  </si>
  <si>
    <t>Instability in neighbouring territories lead to border hostilities</t>
  </si>
  <si>
    <t>Internal unrest in the country simmers and SANDF becomes involved in internal stabilistion</t>
  </si>
  <si>
    <t>SANDF is requested to help fight crime syndicates.</t>
  </si>
  <si>
    <t>A strong requirement for armour support in Central Africa must be met with Rooikat, as well as  border patrols and urban patrols. This calls for greater maintenace spending and favours  future armour -related projects</t>
  </si>
  <si>
    <t>The RSA  asked to supply a contingent of forces for an International deployment.</t>
  </si>
  <si>
    <t>No international deployment</t>
  </si>
  <si>
    <t>Deployment in Africa requires stronger protection.</t>
  </si>
  <si>
    <t>Influx control on borders warrants  armoured patrols</t>
  </si>
  <si>
    <t>Internal unrest but no need for armour involvement</t>
  </si>
  <si>
    <t>Crime and corruption high and SANDF in support of SAPS</t>
  </si>
  <si>
    <t>There is an increasing awareness that Armour is still needed for a balanced force. Future operating budgets are increased and  the future of capital projects seems to be more certain.</t>
  </si>
  <si>
    <t>No international deployment but friendly relations with foreign Defence Forces</t>
  </si>
  <si>
    <t>Plausible</t>
  </si>
  <si>
    <t>Two battallions full time deployed in Central Africa on Peacekeeping missions.</t>
  </si>
  <si>
    <t>Limited border problems, mainly in relation to illegal immigration</t>
  </si>
  <si>
    <t>No internal unrest</t>
  </si>
  <si>
    <t>Crime and corruption to such an extent that SANDF must support SAPS</t>
  </si>
  <si>
    <t>There is no obvious need for armour deployment, and limited opposition against the concept of armour. Armour troops are being used in Infantry role. Limited funds for maintenance &amp; repair and slight risk that future armour projects will not continue.</t>
  </si>
  <si>
    <t>No International deployment, but an invitation to joint exercises</t>
  </si>
  <si>
    <t>Limited presence in Africa.</t>
  </si>
  <si>
    <t>Border under control and influx problem can be contained</t>
  </si>
  <si>
    <t>Limited internal unrest</t>
  </si>
  <si>
    <t>Crime subsides so that SANDF can scale down on support.</t>
  </si>
  <si>
    <t>SANDF manpower situation will improve and more focus will be placed on training and force preparation. Limited funds will be available for maintenance &amp; repair and capital projects may be further postponed.</t>
  </si>
  <si>
    <t>No international deployment but good relations and due to excellent standard becomes a model for African continent &amp; African Battlespace.</t>
  </si>
  <si>
    <t>No deployment but South Africa takes a leading role in a sub-Saharan peaceforce with a small but well-trained contingent. Good interoperability.</t>
  </si>
  <si>
    <t>No border problems butselected bases on the border are being used for training purposes</t>
  </si>
  <si>
    <t>Internal stability and peace</t>
  </si>
  <si>
    <t>Crime is reduced to acceptable levels</t>
  </si>
  <si>
    <t>The SANDF is managed on an internationally acceptable level with a limited budget for Armour. Maintenance and repair continues at a low key and capital projects addressing armour needs are postponed further still.</t>
  </si>
  <si>
    <t>Relations with African continent becomes severely strained</t>
  </si>
  <si>
    <t>Relationship with such states good to the annoynance of the western world</t>
  </si>
  <si>
    <t>Much internal strife in SA political circles</t>
  </si>
  <si>
    <t>RSA out of favour with the West due to political reasons and limited sanctions are imposed in some areas.</t>
  </si>
  <si>
    <t>This isolationist scenario will have the influence of encouraging ownd weapons development and increased defence spending. The necessity of an armour capability will become increasingly clear.</t>
  </si>
  <si>
    <t>Relationship with the West is becoming cool and international trade is beginning to be hampered.</t>
  </si>
  <si>
    <t>Relations with Africa is good on a formal level but RSA is being viewed  with suspicion, especially by frontline states.</t>
  </si>
  <si>
    <t>Relationship with pariah states casual</t>
  </si>
  <si>
    <t>Uneasiness in political circles and much energy is wasted in political posturing</t>
  </si>
  <si>
    <t>State administration in an unsatisfactory condition.</t>
  </si>
  <si>
    <t>State administration has deteriorated seriously</t>
  </si>
  <si>
    <t>South Africa starts to feel somewhat threatened and various diplomatic initiatives are taken to try and resolve issues. There is a general feeling that our Defence capabilities should be enhanced.</t>
  </si>
  <si>
    <t>Good relationships with the West and the RSA enjoys limited trust from Western leaders. Sa is seen as a door to Africa.</t>
  </si>
  <si>
    <t>Relationships with Africa is sound, and we are beginning to be accepted as leader in sub-Saharan Africa.</t>
  </si>
  <si>
    <t>Relationship with pariah states in on a managed level and this grants us credibility in the eyes of the world.</t>
  </si>
  <si>
    <t>Government is fairly stable althou a little plagued by internal strife. Healthy opposition politics.</t>
  </si>
  <si>
    <t>The state administration can cope with its work but is sluggish.</t>
  </si>
  <si>
    <t>Although the SANDF does not enjoy overwhelming favour in the country, its existence is not threatened. Funding is on a level where the force can just be sustained.</t>
  </si>
  <si>
    <t>Relationship with the West is good and improving. West is starting to trust SA and wants to become involved in Africa via SA.</t>
  </si>
  <si>
    <t>RSA's leadership role in Africa is acknowledged and the RSA is called to play a leading role in the African peace initiatives.</t>
  </si>
  <si>
    <t>Relationship with pariah states is cool and that is liked by the West</t>
  </si>
  <si>
    <t>Government is stable and succeed in keeping the opposition satisfied</t>
  </si>
  <si>
    <t>State administration is improving</t>
  </si>
  <si>
    <t>The SANDF is given the opportunity to improve itself and its self-esteem and tries to become and stay the best in Africa.</t>
  </si>
  <si>
    <t>The relationship with the West is excellent and they are willing to invest in the country and also co-operate on military level.</t>
  </si>
  <si>
    <t>SA accepted as the undisputed leader in Africa and is asked to play a major role in the governance and defence of the sub-continent.</t>
  </si>
  <si>
    <t>SA has distanced itself vrom the pariah states and has aligned itself more fundamentally with the developed world.</t>
  </si>
  <si>
    <t>The government performs well and the citizens of the country are happy. There is a lot of tolerance.</t>
  </si>
  <si>
    <t>The state administration is functioning properly</t>
  </si>
  <si>
    <t>The SANDF is required to develop into a prestigeous organisation and there is a drive towards better equipment and  excellently trained soldiers.</t>
  </si>
  <si>
    <t>The capital budget is diminished by 30% for the next 3 years with the effect that  a number of new programmes have been postponed for up to 10 years</t>
  </si>
  <si>
    <t>The operating budget has been diminished with 30%</t>
  </si>
  <si>
    <t>The technology budget has been diminished by 30%</t>
  </si>
  <si>
    <t>There is a decrease in DIP in accordance with the reduction in Capital spending.</t>
  </si>
  <si>
    <t>Very  negative impact on morale in Armscor and Industry. Loss of manpower. Equipment condition deteriorates fast.</t>
  </si>
  <si>
    <t>Capital budget diminished by 15% A number of  new projects have been moved out witk 5 years</t>
  </si>
  <si>
    <t>Operating budget diminished with 15%</t>
  </si>
  <si>
    <t>Technology budget diminished by 15%</t>
  </si>
  <si>
    <t>Decrease in DIP in accordance with capital spending decline.</t>
  </si>
  <si>
    <t>Negative impact on industry. Manpower loss in Armscor and selected areas in industry. Equipment cannot be properly maintained.</t>
  </si>
  <si>
    <t>Capital budget adequate to finance current programmes and future programmes are kept on schedule</t>
  </si>
  <si>
    <t>Operating budget just below the limit for proper repair and maintenance of systems</t>
  </si>
  <si>
    <t>Technology budget adequate only for moderate technology developments.</t>
  </si>
  <si>
    <t>A fair amount of DIP work is performed by Industry, allowing them to make ends meet.</t>
  </si>
  <si>
    <t>Armscor transfer payment still shows a shortfall of Rm20 which has to be found via other ways.</t>
  </si>
  <si>
    <t>Armscor transfer payment has been diminished by 20%. A huge loss is being accrued.</t>
  </si>
  <si>
    <t>Armscor transfer payment reduced by 10%. A loss is being accrued.</t>
  </si>
  <si>
    <t>The armour industry functions at a below optimum level but succeeds to survive. Armscor has to fulfill addistional roles due to manpower reductions in the SANDF.</t>
  </si>
  <si>
    <t>An increase of 15% in capital buget is given. Current programmes are expidited and new programmes are pulled forward by a year or two.</t>
  </si>
  <si>
    <t>An 15% increase of operating budget</t>
  </si>
  <si>
    <t>A 15% increase in technology budget</t>
  </si>
  <si>
    <t>A greater influx of DIP work is advantageous to industry so that they have to start expanding.</t>
  </si>
  <si>
    <t>Armscor receives the full transfer payment</t>
  </si>
  <si>
    <t>Although the system maintenance and repair is still underfunded, there is optimism about the capital projects on the horison. More technology projects are also embarked on, including some financial contributions by industry.</t>
  </si>
  <si>
    <t>A 30% increase in capital budget places great pressure on current programmes and future programmes are brought forward, even overlapping significantly</t>
  </si>
  <si>
    <t>A 30% increase allows fairly good operating and maintenance work to be done. Not enough funds however to replenish backlogs</t>
  </si>
  <si>
    <t>A 30% increase in technology funds allows  new areas of technology to be exploited.</t>
  </si>
  <si>
    <t>DIP work has increased to such an extent that the local industry can barely handle that and they have to expand significantly</t>
  </si>
  <si>
    <t>Armscor receive15% more that needed in terms of the transfer payment which allows the company to replenish its manpower resources.</t>
  </si>
  <si>
    <t>The armour environment is no longer cash-starved and the new programmes are running smoothly. The equipment availability is also beginning to improve.</t>
  </si>
  <si>
    <t>Great pressure on SANDF resources due to operations and illness.</t>
  </si>
  <si>
    <t>Understaffed or staffed with incapable personnel</t>
  </si>
  <si>
    <t>Understaffed and serious loss of expertise</t>
  </si>
  <si>
    <t>Loss of expertise that is vital in certain areas</t>
  </si>
  <si>
    <t>Ineffectiveness in requirements setting, contracting and execution of work. Severely strained relations. Much rollovers</t>
  </si>
  <si>
    <t>The SANDF has a surplus of manpower, but in the wrong categories. There is a shortage on technically skilled personnel</t>
  </si>
  <si>
    <t>The SANDF has lost some critical capabilities due to skilled people leaving the force.</t>
  </si>
  <si>
    <t>The SANDF ha s started reqruiting people in the critical areas, but there is still not enough people especially in the technical categories</t>
  </si>
  <si>
    <t>The SANDF has succeeded to appoint knowledgeable people for all its critical functions.</t>
  </si>
  <si>
    <t>The key personnel in the structures is  in a position to fulfill their functions</t>
  </si>
  <si>
    <t>There is enough skilled personnel to fulfil their functions, as well as a little reserve for training</t>
  </si>
  <si>
    <t>There is enough people to perform the vital functions, they are knowledgeable and enthusiastic.</t>
  </si>
  <si>
    <t>Armscor has been able to retain the essential manpower, but there are areas of shortage in skills where use must be made of contractors</t>
  </si>
  <si>
    <t>Armscor have improved its bargainng position and is in a position to keep it manpower and starts attracting promising people from outside. The people can cope with the workload</t>
  </si>
  <si>
    <t>Armcor is being considered as a good company to work for and all vacancies have been filled. There is enough manpower to do the job and also to allow for training</t>
  </si>
  <si>
    <t>There is an oversupply of manpower to Armscor's manpower requirements. The current staff is well trained and motivated and thus effective.</t>
  </si>
  <si>
    <t>The industry can cope with their workload, but at great cost to certain overburdened individuals. Legislation continues to hinder employment of skilled people who are of the worng colour.</t>
  </si>
  <si>
    <t>The industry can cope with their workload, but due to the budget situation is capped in terms of their  performance, leading to some delays on projects.</t>
  </si>
  <si>
    <t>The industry has enough skilled people and the right mix to deliver on time</t>
  </si>
  <si>
    <t>There is enough manpower to take on additional work and the industry is eager to get more work, performance is therefor excellent.</t>
  </si>
  <si>
    <t>Although the vital posts have been filled, the personnel filling them have not been properly trained</t>
  </si>
  <si>
    <t>Projects are always in danger of being late, and maintenance work is also done under presuure to avoid roll-overs. Industry relies on international business for survival.</t>
  </si>
  <si>
    <t>The performance on the current budget is acceptable but small roll-overs cannot be avoided. Great effort is needed to ensure that industry focuses attention on SANDF business.</t>
  </si>
  <si>
    <t>SANDF business receives enough priority and no roll-overs are foreseen. Industry have enough work and care is required from APM to ensure that SANDF work receives the right priority</t>
  </si>
  <si>
    <t>The work of the Defence force are better planned and better executed. No roll-overs foreseen, and good relationships exist between Client, Armscor and Industry</t>
  </si>
  <si>
    <t>Severe internal pressures and rivalry exists between different roleplayers in the client environment</t>
  </si>
  <si>
    <t>There are some differences between the different roleplayers in the Defence environment</t>
  </si>
  <si>
    <t xml:space="preserve">Different roleplayers in the Client environment seemingly work well together,although occasional differences are noticeable. </t>
  </si>
  <si>
    <t>There is good co-operation in the client environment and the DOD represents the SANDF well in business. There is harmony between capital and operating</t>
  </si>
  <si>
    <t>Excellent co-operation within the uniform environment. They support each other's interest and good internal planning is done.</t>
  </si>
  <si>
    <t>The relations between Armscor and the client is severely strained and hampered by many factors. There is suspicion and bad feelings towards each other on every level.</t>
  </si>
  <si>
    <t>The relationship between the DOD/SANDF is increasingly difficult although both parties are looking for solutions to the tension.</t>
  </si>
  <si>
    <t>International deployment : No International deployment, but an invitation to joint exercises ; Africa deployment : Limited presence in Africa. ; Border problems : Border under control and influx problem can be contained ; Internal instability : No internal unrest ; Crime &amp; corruption : Crime subsides so that SANDF can scale down on support.</t>
  </si>
  <si>
    <t>International deployment : No international deployment but friendly relations with foreign Defence Forces ; Africa deployment : Two battallions full time deployed in Central Africa on Peacekeeping missions. ; Border problems : Limited border problems, mainly in relation to illegal immigration ; Internal instability : Limited internal unrest ; Crime &amp; corruption : Crime and corruption to such an extent that SANDF must support SAPS</t>
  </si>
  <si>
    <t>Capital budget : Capital budget diminished by 15% A number of  new projects have been moved out witk 5 years ; Operating budget : Operating budget diminished with 15% ; Technology budget : Technology budget diminished by 15% ; International funding (DIP) : Decrease in DIP in accordance with capital spending decline. ; Armscor budget : Armscor transfer payment reduced by 10%. A loss is being accrued.</t>
  </si>
  <si>
    <t>Capital budget : Capital budget adequate to finance current programmes and future programmes are kept on schedule ; Operating budget : Operating budget just below the limit for proper repair and maintenance of systems ; Technology budget : Technology budget adequate only for moderate technology developments. ; International funding (DIP) : A fair amount of DIP work is performed by Industry, allowing them to make ends meet. ; Armscor budget : Armscor transfer payment still shows a shortfall of Rm20 which has to be found via other ways.</t>
  </si>
  <si>
    <t>End user : The SANDF ha s started reqruiting people in the critical areas, but there is still not enough people especially in the technical categories ; DOD &amp; SANDF Management : There is enough skilled personnel to fulfil their functions, as well as a little reserve for training ; Armscor    : Armcor is being considered as a good company to work for and all vacancies have been filled. There is enough manpower to do the job and also to allow for training ; Primary industry : The industry has enough skilled people and the right mix to deliver on time ; Secondary industry : The industry has enough skilled people and the right mix to deliver on time</t>
  </si>
  <si>
    <t>End user : The SANDF has a surplus of manpower, but in the wrong categories. There is a shortage on technically skilled personnel ; DOD &amp; SANDF Management : The key personnel in the structures is  in a position to fulfill their functions ; Armscor    : Armscor have improved its bargainng position and is in a position to keep it manpower and starts attracting promising people from outside. The people can cope with the workload ; Primary industry : The industry can cope with their workload, but due to the budget situation is capped in terms of their  performance, leading to some delays on projects. ; Secondary industry : The industry can cope with their workload, but due to the budget situation is capped in terms of their  performance, leading to some delays on projects.</t>
  </si>
  <si>
    <t>SANDF-DOD : Different roleplayers in the Client environment seemingly work well together,although occasional differences are noticeable.  ; Armscor-Client : Relations between DOD-SANDF and Armscor is acceptable on the surface, everything is not withou tension and Armscor's role and functions continues to be questioned in some areas. ; Armscor-Industry : Relations between Armscor and the Industry is relaxed but fragile. The process of transformation has introduces various tensions into the relationshipsand  there is a slight measure of distrust available. Both parties are trying to work on the situation. ; Industry-Industry : Although industry has to strive hard to survive, there is a fairly good working relationship between different contractors, even those contending for the same work. There is some animosity towards smaller companies that take away some work from the established ones. ; Polity-Armour : The concept of armour is still firmly rooted in the mind of decisionmakers, although some decionmakers are being influenced by modern thought on light &amp; mobile worfare, as if armour function is not necessary in the African Battle Space.</t>
  </si>
  <si>
    <t>Current Equipment technology : Some types of equipment cannot be maintained because of loss of expertise ; Critical technologies status : A number of critical technologies are being phased out and this will have a very negative effect on the operational readiness of some systems. ; Relevant technology development in S Africa : Little technology development takes place. There is a little self investment by companies for their own interest, but it is mostly in technological areas that may have commercial spin-offs. ; Promising technologies in the world : Although there are development areas in the field that are being explored, they are not visible to us and not much enthusiasm exists for us to explore such areas ourselves. We are content to be followers. ; Technology shift : Continued interests in current technologies seem warranted</t>
  </si>
  <si>
    <t>Main equipment : Operational availability required for equipment is being met butin some areas the maintenance and spares budget is still too low. ; Spares : More money have been made available for spares need and orders have been placed. It is foreseen that baclogs will be removed withinone year. ; Maintenance level : Maintenance within SANDF is of a good standard, and equipment condition is showing constant improvement ; Facilities : The facilities are in good order, and they are being improved. ; Support &amp; Operating staff : Staff available is well trained and motivated to keep systems in a good order</t>
  </si>
  <si>
    <t>DIP business : Dip work is now an important part of the Industry workload, but it is a question whether it is sustainable. ; International development work : Much development work is contracted into the country due to good performance of local engineering companies. ; International production work : A large volume of production work for the outside market helps the industry to move ahead considerably. ; International maintenance contracts : Maintenance work in overseas countries have become an important share of companies' business ; International business ventures. : Most of the role-players are involved in international business ventures.</t>
  </si>
  <si>
    <t>Capital budget : An increase of 15% in capital buget is given. Current programmes are expidited and new programmes are pulled forward by a year or two. ; Operating budget : An 15% increase of operating budget ; Technology budget : A 15% increase in technology budget ; International funding (DIP) : A greater influx of DIP work is advantageous to industry so that they have to start expanding. ; Armscor budget : Armscor receives the full transfer payment</t>
  </si>
  <si>
    <t>End user : The SANDF has lost some critical capabilities due to skilled people leaving the force. ; DOD &amp; SANDF Management : Although the vital posts have been filled, the personnel filling them have not been properly trained ; Armscor    : Armscor has been able to retain the essential manpower, but there are areas of shortage in skills where use must be made of contractors ; Primary industry : The industry can cope with their workload, but at great cost to certain overburdened individuals. Legislation continues to hinder employment of skilled people who are of the worng colour. ; Secondary industry : The industry can cope with their workload, but at great cost to certain overburdened individuals. Legislation continues to hinder employment of skilled people who are of the worng colour.</t>
  </si>
  <si>
    <t>Current Equipment technology : technological base is kept intact and  no problems are foreseen in the operating , maintenance and repair of systems ; Critical technologies status : There is an awakening in the realisation the critical technologies must be funded and a number of technologies has been identified and are being financed on a sustainable level by prototyping. ; Relevant technology development in S Africa : Important new technologies are being developed in the contry and this is driven by SANDF needs. Industries see the potential and co-invest. There is interest from the international market. ; Promising technologies in the world : The field is alive with interest and much is published about new developments in this area. Own interest in the technologies are stimulated tremendously. ; Technology shift : Technology is fast moving to areas of interest adjoining the armour field, but this may find application in the field. Interst in technology is warranted</t>
  </si>
  <si>
    <t>Report No 2: PLAUSIBLE SCENARIO FORECASTS FOR</t>
  </si>
  <si>
    <t>Report No 1: SCENARIO ENVELOPE FOR</t>
  </si>
  <si>
    <t>To ensure and sustain a practical armour capability for  the RSA</t>
  </si>
  <si>
    <t>Name:</t>
  </si>
  <si>
    <t>The name of this toolset is "Scenariosoft"</t>
  </si>
  <si>
    <t>Purpose:</t>
  </si>
  <si>
    <t>This workbook will help you think about the future in a disciplined way.</t>
  </si>
  <si>
    <t>Results/ Outputs:</t>
  </si>
  <si>
    <t>Meant to be used by groups when planning for the future.</t>
  </si>
  <si>
    <t>Future of what??</t>
  </si>
  <si>
    <t>For use by whom??</t>
  </si>
  <si>
    <t>Any organisation or entity that can be clearly defined and that is important to a number of stakeholders.</t>
  </si>
  <si>
    <t>1) A scenario-envelope which gives you a best-case, middle-of-the-road and worst-case scenario.</t>
  </si>
  <si>
    <t>2) A set of 3 plausible scenarios around the middle-of-the-road scenario.</t>
  </si>
  <si>
    <t>This workbook will supply you with a set of future scenarios on which you can base your planning:</t>
  </si>
  <si>
    <t>System/ Entity/ Organisation Name</t>
  </si>
  <si>
    <t>Bounding of System/ entity/ Organisation:</t>
  </si>
  <si>
    <t>Function/ Purpose of System/ Entity/ Organisation.</t>
  </si>
  <si>
    <t>What inputs are needed??</t>
  </si>
  <si>
    <t>1) The names of the stakeholders to the System/ Entity/ Organisation (Not more than 8)</t>
  </si>
  <si>
    <t>How is the analysis done?</t>
  </si>
  <si>
    <t>2) The most important factors (Not more than 8) that influence the functioning/ existence of the System/Entity/ Organisation, as well as a short description of the current position in respect of this factor. Also a rating of these factors (Optional) and an indication whether this factor impacts on the System/ Entity/ Organisation in a negative or positive way.</t>
  </si>
  <si>
    <t>Each factor is analysed in subfactors (Not more than 5) that forms the key tenets of the particular factor. A grading is then developed for each factor: A worst case that is 30% worse than the current situation, a pessimistic case which is 15% worse than the current situation; a plausible case which is the best estimate of the future, an optimistic case whic is a 15% improvement on the current and a best case which represents a 30% improvement on the current situation. For each of these factor-gradings a short description of the impact on the system/Entity/Organisation should be given. Because this is much work, it should be given to different syndicates to do the analysis.</t>
  </si>
  <si>
    <t>What does the software do?</t>
  </si>
  <si>
    <t>The software merely takes the analysed data and arrange them in two reports: The Scenario-envelope and the Plausible scenarios. The Plausible scenarios introduce a random element in the sense that 3 scenarios are made up by randomly selecting elements from the optimistic, plausible and pessimistic scenarios.At the end of each of these reports there is room to jot down the essentials of a contingency plan for that particular scenario.</t>
  </si>
  <si>
    <t>Introduction</t>
  </si>
  <si>
    <t>How do I use it ??</t>
  </si>
  <si>
    <t>An example is already placed in the system. Just overtype the details of your System/Entity/ Organisation on the yellow blocks with the red/blue text. Delete portions of the example that you do not want to overtype. On the "Scenarios page there is a "Forecast Button" that should be pressed for the random scenario forecasts. There is also a space to enter a number when you want to redo the forecast for a different mix of conditions.</t>
  </si>
  <si>
    <t>Who has developed this software?</t>
  </si>
  <si>
    <t>This software was developed by KPJ Nel. Please phone 082-414-4881 with any quesries &amp; suggestions.</t>
  </si>
  <si>
    <t>Version:</t>
  </si>
  <si>
    <t>1.0</t>
  </si>
  <si>
    <t>Relationship with the West : Relationship with the West is good and improving. West is starting to trust SA and wants to become involved in Africa via SA. ; Relationship in Africa : RSA's leadership role in Africa is acknowledged and the RSA is called to play a leading role in the African peace initiatives. ; Relationship with pariah states : Relationship with pariah states is cool and that is liked by the West ; Government politics : Government is stable and succeed in keeping the opposition satisfied ; State administration : State administration is improving</t>
  </si>
  <si>
    <t>Relations between DOD-SANDF and Armscor is acceptable on the surface, everything is not withou tension and Armscor's role and functions continues to be questioned in some areas.</t>
  </si>
  <si>
    <t>There is a relaxed atmosphere between Armscor and its clients and inter-organisational politics are reduced to a minimum</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</si>
</sst>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yyyy/mm/dd\ "/>
  </numFmts>
  <fonts count="28">
    <font>
      <sz val="10"/>
      <name val="Arial"/>
      <family val="0"/>
    </font>
    <font>
      <sz val="8"/>
      <name val="Tahoma"/>
      <family val="0"/>
    </font>
    <font>
      <b/>
      <sz val="8"/>
      <name val="Tahoma"/>
      <family val="0"/>
    </font>
    <font>
      <b/>
      <u val="single"/>
      <sz val="10"/>
      <name val="Arial"/>
      <family val="2"/>
    </font>
    <font>
      <b/>
      <sz val="12"/>
      <name val="Arial"/>
      <family val="2"/>
    </font>
    <font>
      <sz val="8"/>
      <name val="Arial"/>
      <family val="0"/>
    </font>
    <font>
      <b/>
      <u val="single"/>
      <sz val="14"/>
      <name val="Arial"/>
      <family val="2"/>
    </font>
    <font>
      <b/>
      <sz val="10"/>
      <color indexed="10"/>
      <name val="Arial"/>
      <family val="2"/>
    </font>
    <font>
      <b/>
      <i/>
      <sz val="10"/>
      <color indexed="10"/>
      <name val="Arial"/>
      <family val="2"/>
    </font>
    <font>
      <b/>
      <sz val="16"/>
      <color indexed="10"/>
      <name val="Arial"/>
      <family val="2"/>
    </font>
    <font>
      <b/>
      <sz val="16"/>
      <name val="Arial"/>
      <family val="2"/>
    </font>
    <font>
      <b/>
      <i/>
      <sz val="10"/>
      <color indexed="12"/>
      <name val="Arial"/>
      <family val="2"/>
    </font>
    <font>
      <b/>
      <sz val="10"/>
      <name val="Arial"/>
      <family val="2"/>
    </font>
    <font>
      <b/>
      <sz val="20"/>
      <name val="Arial"/>
      <family val="2"/>
    </font>
    <font>
      <b/>
      <u val="single"/>
      <sz val="18"/>
      <name val="Arial"/>
      <family val="2"/>
    </font>
    <font>
      <b/>
      <sz val="12"/>
      <color indexed="10"/>
      <name val="Arial"/>
      <family val="2"/>
    </font>
    <font>
      <b/>
      <sz val="14"/>
      <color indexed="10"/>
      <name val="Arial"/>
      <family val="2"/>
    </font>
    <font>
      <b/>
      <sz val="11"/>
      <name val="Arial"/>
      <family val="2"/>
    </font>
    <font>
      <u val="single"/>
      <sz val="14"/>
      <name val="Arial"/>
      <family val="2"/>
    </font>
    <font>
      <b/>
      <u val="single"/>
      <sz val="22"/>
      <name val="Arial"/>
      <family val="2"/>
    </font>
    <font>
      <b/>
      <sz val="14"/>
      <name val="Arial"/>
      <family val="2"/>
    </font>
    <font>
      <sz val="18"/>
      <name val="Arial"/>
      <family val="2"/>
    </font>
    <font>
      <b/>
      <u val="single"/>
      <sz val="12"/>
      <name val="Arial"/>
      <family val="2"/>
    </font>
    <font>
      <sz val="10"/>
      <color indexed="10"/>
      <name val="Arial"/>
      <family val="2"/>
    </font>
    <font>
      <sz val="10"/>
      <color indexed="12"/>
      <name val="Arial"/>
      <family val="2"/>
    </font>
    <font>
      <sz val="12"/>
      <name val="Arial"/>
      <family val="2"/>
    </font>
    <font>
      <u val="single"/>
      <sz val="10"/>
      <name val="Arial"/>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26"/>
        <bgColor indexed="64"/>
      </patternFill>
    </fill>
  </fills>
  <borders count="33">
    <border>
      <left/>
      <right/>
      <top/>
      <bottom/>
      <diagonal/>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double"/>
      <top style="double"/>
      <bottom style="double"/>
    </border>
    <border>
      <left style="thin"/>
      <right style="double"/>
      <top style="thin"/>
      <bottom style="double"/>
    </border>
    <border>
      <left style="double"/>
      <right>
        <color indexed="63"/>
      </right>
      <top style="double"/>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Alignment="1">
      <alignment vertical="top" wrapText="1"/>
    </xf>
    <xf numFmtId="0" fontId="3"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Alignment="1">
      <alignment horizontal="left"/>
    </xf>
    <xf numFmtId="0" fontId="6" fillId="0" borderId="0" xfId="0" applyFont="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0"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0" fontId="0" fillId="0" borderId="0" xfId="0" applyFill="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xf>
    <xf numFmtId="0" fontId="0" fillId="0" borderId="9" xfId="0" applyBorder="1" applyAlignment="1">
      <alignment/>
    </xf>
    <xf numFmtId="0" fontId="0" fillId="0" borderId="9" xfId="0" applyBorder="1" applyAlignment="1">
      <alignment horizontal="left"/>
    </xf>
    <xf numFmtId="0" fontId="0" fillId="0" borderId="10" xfId="0"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12" xfId="0" applyBorder="1" applyAlignment="1">
      <alignment horizontal="left" vertical="top" wrapText="1"/>
    </xf>
    <xf numFmtId="0" fontId="0" fillId="0" borderId="11" xfId="0" applyBorder="1" applyAlignment="1">
      <alignment vertical="top" wrapText="1"/>
    </xf>
    <xf numFmtId="0" fontId="0" fillId="0" borderId="14" xfId="0" applyBorder="1" applyAlignment="1">
      <alignmen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12" fillId="2" borderId="12" xfId="0" applyFont="1" applyFill="1" applyBorder="1" applyAlignment="1">
      <alignment horizontal="left" vertical="top" wrapText="1"/>
    </xf>
    <xf numFmtId="0" fontId="0" fillId="0" borderId="1" xfId="0" applyBorder="1" applyAlignment="1">
      <alignment/>
    </xf>
    <xf numFmtId="0" fontId="0" fillId="0" borderId="2" xfId="0" applyBorder="1" applyAlignment="1">
      <alignment/>
    </xf>
    <xf numFmtId="0" fontId="0" fillId="0" borderId="4" xfId="0" applyBorder="1" applyAlignment="1">
      <alignment vertical="top" wrapText="1"/>
    </xf>
    <xf numFmtId="0" fontId="0" fillId="0" borderId="3" xfId="0" applyBorder="1" applyAlignment="1">
      <alignment vertical="top" wrapText="1"/>
    </xf>
    <xf numFmtId="0" fontId="0" fillId="0" borderId="7" xfId="0" applyBorder="1" applyAlignment="1">
      <alignment vertical="top" wrapText="1"/>
    </xf>
    <xf numFmtId="0" fontId="3" fillId="3" borderId="11" xfId="0" applyFont="1" applyFill="1" applyBorder="1" applyAlignment="1">
      <alignment horizontal="center" vertical="top" wrapText="1"/>
    </xf>
    <xf numFmtId="0" fontId="3" fillId="3" borderId="13" xfId="0" applyFont="1" applyFill="1" applyBorder="1" applyAlignment="1">
      <alignment horizontal="center" vertical="top" wrapText="1"/>
    </xf>
    <xf numFmtId="0" fontId="12" fillId="3" borderId="11" xfId="0" applyFont="1" applyFill="1" applyBorder="1" applyAlignment="1">
      <alignment vertical="top" wrapText="1"/>
    </xf>
    <xf numFmtId="0" fontId="12" fillId="3" borderId="13" xfId="0" applyFont="1" applyFill="1" applyBorder="1" applyAlignment="1">
      <alignment vertical="top" wrapText="1"/>
    </xf>
    <xf numFmtId="0" fontId="12" fillId="3" borderId="14" xfId="0" applyFont="1" applyFill="1" applyBorder="1" applyAlignment="1">
      <alignment vertical="top" wrapText="1"/>
    </xf>
    <xf numFmtId="0" fontId="3" fillId="4" borderId="11" xfId="0" applyFont="1" applyFill="1" applyBorder="1" applyAlignment="1">
      <alignment horizontal="center" vertical="top" wrapText="1"/>
    </xf>
    <xf numFmtId="0" fontId="3" fillId="4" borderId="13" xfId="0" applyFont="1" applyFill="1" applyBorder="1" applyAlignment="1">
      <alignment horizontal="center" vertical="top" wrapText="1"/>
    </xf>
    <xf numFmtId="0" fontId="12" fillId="4" borderId="11" xfId="0" applyFont="1" applyFill="1" applyBorder="1" applyAlignment="1">
      <alignment vertical="top" wrapText="1"/>
    </xf>
    <xf numFmtId="0" fontId="12" fillId="4" borderId="13" xfId="0" applyFont="1" applyFill="1" applyBorder="1" applyAlignment="1">
      <alignment vertical="top" wrapText="1"/>
    </xf>
    <xf numFmtId="0" fontId="12" fillId="4" borderId="11" xfId="0" applyFont="1" applyFill="1" applyBorder="1" applyAlignment="1">
      <alignment horizontal="left" vertical="top" wrapText="1"/>
    </xf>
    <xf numFmtId="0" fontId="12" fillId="4" borderId="14" xfId="0" applyFont="1" applyFill="1" applyBorder="1" applyAlignment="1">
      <alignment horizontal="left" vertical="top" wrapText="1"/>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3" fillId="2" borderId="11" xfId="0" applyFont="1" applyFill="1" applyBorder="1" applyAlignment="1">
      <alignment horizontal="center" vertical="top" wrapText="1"/>
    </xf>
    <xf numFmtId="0" fontId="3" fillId="2" borderId="13" xfId="0" applyFont="1" applyFill="1" applyBorder="1" applyAlignment="1">
      <alignment horizontal="center" vertical="top" wrapText="1"/>
    </xf>
    <xf numFmtId="0" fontId="12" fillId="2" borderId="11" xfId="0" applyFont="1" applyFill="1" applyBorder="1" applyAlignment="1">
      <alignment vertical="top" wrapText="1"/>
    </xf>
    <xf numFmtId="0" fontId="12" fillId="2" borderId="13" xfId="0" applyFont="1" applyFill="1" applyBorder="1" applyAlignment="1">
      <alignment vertical="top" wrapText="1"/>
    </xf>
    <xf numFmtId="0" fontId="12" fillId="2" borderId="14" xfId="0" applyFont="1" applyFill="1" applyBorder="1" applyAlignment="1">
      <alignment vertical="top" wrapText="1"/>
    </xf>
    <xf numFmtId="0" fontId="13" fillId="0" borderId="0" xfId="0" applyFont="1" applyAlignment="1">
      <alignment horizontal="center" vertical="top" wrapText="1"/>
    </xf>
    <xf numFmtId="0" fontId="15" fillId="0" borderId="0" xfId="0" applyFont="1" applyAlignment="1">
      <alignment horizontal="left" vertical="top" wrapText="1"/>
    </xf>
    <xf numFmtId="0" fontId="7" fillId="4" borderId="12" xfId="0" applyFont="1" applyFill="1" applyBorder="1" applyAlignment="1" applyProtection="1">
      <alignment vertical="top" wrapText="1"/>
      <protection locked="0"/>
    </xf>
    <xf numFmtId="0" fontId="8" fillId="4" borderId="12" xfId="0" applyFont="1" applyFill="1" applyBorder="1" applyAlignment="1" applyProtection="1">
      <alignment horizontal="left" vertical="top" wrapText="1"/>
      <protection locked="0"/>
    </xf>
    <xf numFmtId="0" fontId="0" fillId="0" borderId="11" xfId="0" applyBorder="1" applyAlignment="1" applyProtection="1">
      <alignment vertical="top" wrapText="1"/>
      <protection locked="0"/>
    </xf>
    <xf numFmtId="0" fontId="0" fillId="2" borderId="12" xfId="0" applyFill="1" applyBorder="1" applyAlignment="1" applyProtection="1">
      <alignment horizontal="left" vertical="top" wrapText="1"/>
      <protection locked="0"/>
    </xf>
    <xf numFmtId="0" fontId="12" fillId="2" borderId="12" xfId="0" applyFont="1"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7" fillId="4" borderId="15" xfId="0" applyFont="1" applyFill="1" applyBorder="1" applyAlignment="1" applyProtection="1">
      <alignment vertical="top" wrapText="1"/>
      <protection locked="0"/>
    </xf>
    <xf numFmtId="0" fontId="8" fillId="4" borderId="15" xfId="0" applyFont="1" applyFill="1" applyBorder="1" applyAlignment="1" applyProtection="1">
      <alignment horizontal="left" vertical="top" wrapText="1"/>
      <protection locked="0"/>
    </xf>
    <xf numFmtId="0" fontId="3" fillId="0" borderId="16" xfId="0" applyFont="1" applyBorder="1" applyAlignment="1">
      <alignment vertical="top" wrapText="1"/>
    </xf>
    <xf numFmtId="0" fontId="17" fillId="0" borderId="17" xfId="0" applyFont="1" applyBorder="1" applyAlignment="1">
      <alignment vertical="top" wrapText="1"/>
    </xf>
    <xf numFmtId="0" fontId="17" fillId="0" borderId="18" xfId="0" applyFont="1" applyBorder="1" applyAlignment="1">
      <alignment vertical="top" wrapText="1"/>
    </xf>
    <xf numFmtId="0" fontId="3" fillId="0" borderId="19" xfId="0" applyFont="1" applyBorder="1" applyAlignment="1">
      <alignment vertical="top" wrapText="1"/>
    </xf>
    <xf numFmtId="0" fontId="17" fillId="0" borderId="19" xfId="0" applyFont="1" applyBorder="1" applyAlignment="1">
      <alignment vertical="top" wrapText="1"/>
    </xf>
    <xf numFmtId="0" fontId="0" fillId="0" borderId="8" xfId="0" applyBorder="1" applyAlignment="1">
      <alignment vertical="top" wrapText="1"/>
    </xf>
    <xf numFmtId="0" fontId="6" fillId="0" borderId="9" xfId="0" applyFont="1" applyBorder="1" applyAlignment="1">
      <alignment horizontal="center" vertical="top" wrapText="1"/>
    </xf>
    <xf numFmtId="0" fontId="0" fillId="0" borderId="10" xfId="0" applyBorder="1" applyAlignment="1">
      <alignment/>
    </xf>
    <xf numFmtId="0" fontId="12" fillId="0" borderId="11" xfId="0" applyFont="1" applyBorder="1" applyAlignment="1">
      <alignment horizontal="center" vertical="top" wrapText="1"/>
    </xf>
    <xf numFmtId="0" fontId="12" fillId="0" borderId="12" xfId="0" applyFont="1" applyBorder="1" applyAlignment="1">
      <alignment vertical="top" wrapText="1"/>
    </xf>
    <xf numFmtId="0" fontId="0" fillId="0" borderId="12" xfId="0" applyBorder="1" applyAlignment="1">
      <alignment/>
    </xf>
    <xf numFmtId="0" fontId="0" fillId="0" borderId="13" xfId="0" applyBorder="1" applyAlignment="1">
      <alignment/>
    </xf>
    <xf numFmtId="0" fontId="0" fillId="0" borderId="12" xfId="0" applyFill="1" applyBorder="1" applyAlignment="1">
      <alignment vertical="top" wrapText="1"/>
    </xf>
    <xf numFmtId="0" fontId="0" fillId="0" borderId="12" xfId="0" applyBorder="1" applyAlignment="1">
      <alignment vertical="top" wrapText="1"/>
    </xf>
    <xf numFmtId="0" fontId="12" fillId="0" borderId="12" xfId="0" applyFont="1" applyBorder="1" applyAlignment="1">
      <alignment horizontal="right" vertical="top" wrapText="1"/>
    </xf>
    <xf numFmtId="0" fontId="12" fillId="0" borderId="12" xfId="0" applyFont="1" applyBorder="1" applyAlignment="1">
      <alignment horizontal="left" vertical="top" wrapText="1"/>
    </xf>
    <xf numFmtId="0" fontId="8" fillId="4" borderId="12" xfId="0" applyFont="1" applyFill="1" applyBorder="1" applyAlignment="1" applyProtection="1">
      <alignment vertical="top" wrapText="1"/>
      <protection locked="0"/>
    </xf>
    <xf numFmtId="0" fontId="9" fillId="4" borderId="12" xfId="0" applyFont="1" applyFill="1" applyBorder="1" applyAlignment="1" applyProtection="1">
      <alignment horizontal="center" vertical="top" wrapText="1"/>
      <protection locked="0"/>
    </xf>
    <xf numFmtId="0" fontId="8" fillId="4" borderId="12" xfId="0" applyFont="1" applyFill="1" applyBorder="1" applyAlignment="1" applyProtection="1">
      <alignment horizontal="center" vertical="top" wrapText="1"/>
      <protection locked="0"/>
    </xf>
    <xf numFmtId="0" fontId="0" fillId="0" borderId="15" xfId="0" applyBorder="1" applyAlignment="1">
      <alignment vertical="top" wrapText="1"/>
    </xf>
    <xf numFmtId="0" fontId="0" fillId="0" borderId="15" xfId="0" applyBorder="1" applyAlignment="1">
      <alignment/>
    </xf>
    <xf numFmtId="0" fontId="0" fillId="0" borderId="20" xfId="0" applyBorder="1" applyAlignment="1">
      <alignment/>
    </xf>
    <xf numFmtId="0" fontId="0" fillId="0" borderId="21"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0" fillId="0" borderId="3" xfId="0" applyFont="1" applyBorder="1" applyAlignment="1" quotePrefix="1">
      <alignment horizontal="center" vertical="top" wrapText="1"/>
    </xf>
    <xf numFmtId="14" fontId="0" fillId="0" borderId="3" xfId="0" applyNumberFormat="1" applyBorder="1" applyAlignment="1">
      <alignment vertical="top" wrapText="1"/>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4" fillId="0" borderId="0" xfId="0" applyFont="1" applyAlignment="1" applyProtection="1">
      <alignment horizontal="center" vertical="top" wrapText="1"/>
      <protection locked="0"/>
    </xf>
    <xf numFmtId="0" fontId="6" fillId="0" borderId="0" xfId="0" applyFont="1" applyAlignment="1" applyProtection="1">
      <alignment horizontal="left" vertical="top" wrapText="1"/>
      <protection locked="0"/>
    </xf>
    <xf numFmtId="0" fontId="11" fillId="4" borderId="15" xfId="0" applyFont="1" applyFill="1" applyBorder="1" applyAlignment="1" applyProtection="1">
      <alignment horizontal="left" vertical="top" wrapText="1"/>
      <protection locked="0"/>
    </xf>
    <xf numFmtId="0" fontId="4" fillId="0" borderId="2" xfId="0" applyFont="1" applyBorder="1" applyAlignment="1">
      <alignment horizontal="left" vertical="top" wrapText="1"/>
    </xf>
    <xf numFmtId="0" fontId="11" fillId="4" borderId="13" xfId="0" applyFont="1" applyFill="1" applyBorder="1" applyAlignment="1" applyProtection="1">
      <alignment horizontal="left" vertical="top" wrapText="1"/>
      <protection locked="0"/>
    </xf>
    <xf numFmtId="0" fontId="11" fillId="4" borderId="20"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19" fillId="0" borderId="4" xfId="0" applyFont="1" applyBorder="1" applyAlignment="1">
      <alignment horizontal="center" vertical="top" wrapText="1"/>
    </xf>
    <xf numFmtId="0" fontId="19" fillId="0" borderId="0" xfId="0" applyFont="1" applyBorder="1" applyAlignment="1">
      <alignment horizontal="center" vertical="top" wrapText="1"/>
    </xf>
    <xf numFmtId="0" fontId="18" fillId="0" borderId="9" xfId="0" applyFont="1" applyBorder="1" applyAlignment="1">
      <alignment horizontal="center" vertical="top" wrapText="1"/>
    </xf>
    <xf numFmtId="0" fontId="7" fillId="4" borderId="12" xfId="0" applyFont="1" applyFill="1" applyBorder="1" applyAlignment="1" applyProtection="1">
      <alignment horizontal="left" vertical="top" wrapText="1"/>
      <protection locked="0"/>
    </xf>
    <xf numFmtId="0" fontId="12" fillId="0" borderId="12" xfId="0" applyFont="1" applyBorder="1" applyAlignment="1">
      <alignment horizontal="left" vertical="top" wrapText="1"/>
    </xf>
    <xf numFmtId="0" fontId="0" fillId="0" borderId="21" xfId="0" applyBorder="1" applyAlignment="1">
      <alignment horizontal="left" vertical="top" wrapText="1"/>
    </xf>
    <xf numFmtId="0" fontId="0" fillId="0" borderId="1" xfId="0" applyBorder="1" applyAlignment="1">
      <alignment horizontal="left" vertical="top" wrapText="1"/>
    </xf>
    <xf numFmtId="0" fontId="0" fillId="0" borderId="21"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2" xfId="0"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0" fillId="0" borderId="0" xfId="0" applyFill="1" applyBorder="1" applyAlignment="1">
      <alignment horizontal="left" vertical="top" wrapText="1"/>
    </xf>
    <xf numFmtId="0" fontId="0" fillId="0" borderId="3" xfId="0" applyFill="1" applyBorder="1" applyAlignment="1">
      <alignment horizontal="left" vertical="top" wrapText="1"/>
    </xf>
    <xf numFmtId="0" fontId="4" fillId="0" borderId="21" xfId="0" applyFont="1" applyBorder="1" applyAlignment="1">
      <alignment horizontal="left" vertical="top" wrapText="1"/>
    </xf>
    <xf numFmtId="0" fontId="4" fillId="0" borderId="1" xfId="0" applyFont="1" applyBorder="1" applyAlignment="1">
      <alignment horizontal="left" vertical="top"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1"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0" fillId="0" borderId="4" xfId="0" applyFill="1" applyBorder="1" applyAlignment="1">
      <alignment horizontal="left" vertical="top" wrapText="1"/>
    </xf>
    <xf numFmtId="0" fontId="12" fillId="4" borderId="13" xfId="0" applyFont="1" applyFill="1" applyBorder="1" applyAlignment="1">
      <alignment horizontal="left" vertical="top" wrapText="1"/>
    </xf>
    <xf numFmtId="0" fontId="12" fillId="4" borderId="20" xfId="0" applyFont="1" applyFill="1" applyBorder="1" applyAlignment="1">
      <alignment horizontal="left" vertical="top" wrapText="1"/>
    </xf>
    <xf numFmtId="0" fontId="0" fillId="0" borderId="0" xfId="0" applyAlignment="1">
      <alignment horizontal="left" vertical="top" wrapText="1"/>
    </xf>
    <xf numFmtId="0" fontId="0" fillId="4" borderId="14" xfId="0" applyFill="1" applyBorder="1" applyAlignment="1" applyProtection="1">
      <alignment vertical="top" wrapText="1"/>
      <protection locked="0"/>
    </xf>
    <xf numFmtId="0" fontId="0" fillId="4" borderId="15" xfId="0" applyFill="1" applyBorder="1" applyAlignment="1" applyProtection="1">
      <alignment vertical="top" wrapText="1"/>
      <protection locked="0"/>
    </xf>
    <xf numFmtId="0" fontId="0" fillId="4" borderId="20" xfId="0" applyFill="1" applyBorder="1" applyAlignment="1" applyProtection="1">
      <alignment vertical="top" wrapText="1"/>
      <protection locked="0"/>
    </xf>
    <xf numFmtId="0" fontId="0" fillId="4" borderId="22" xfId="0" applyFill="1" applyBorder="1" applyAlignment="1" applyProtection="1">
      <alignment horizontal="left" vertical="top" wrapText="1"/>
      <protection locked="0"/>
    </xf>
    <xf numFmtId="0" fontId="0" fillId="4" borderId="23" xfId="0" applyFill="1" applyBorder="1" applyAlignment="1" applyProtection="1">
      <alignment horizontal="left" vertical="top" wrapText="1"/>
      <protection locked="0"/>
    </xf>
    <xf numFmtId="0" fontId="0" fillId="4" borderId="11"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4" borderId="13" xfId="0" applyFill="1" applyBorder="1" applyAlignment="1" applyProtection="1">
      <alignment vertical="top" wrapText="1"/>
      <protection locked="0"/>
    </xf>
    <xf numFmtId="0" fontId="12" fillId="2" borderId="13" xfId="0" applyFont="1" applyFill="1" applyBorder="1" applyAlignment="1">
      <alignment horizontal="left" vertical="top" wrapText="1"/>
    </xf>
    <xf numFmtId="0" fontId="12" fillId="2" borderId="20" xfId="0" applyFont="1" applyFill="1" applyBorder="1" applyAlignment="1">
      <alignment horizontal="left" vertical="top" wrapText="1"/>
    </xf>
    <xf numFmtId="0" fontId="6" fillId="3" borderId="8" xfId="0" applyFont="1" applyFill="1" applyBorder="1" applyAlignment="1">
      <alignment horizontal="center" vertical="top" wrapText="1"/>
    </xf>
    <xf numFmtId="0" fontId="6" fillId="3" borderId="10" xfId="0" applyFont="1" applyFill="1" applyBorder="1" applyAlignment="1">
      <alignment horizontal="center" vertical="top" wrapText="1"/>
    </xf>
    <xf numFmtId="0" fontId="13" fillId="0" borderId="0" xfId="0" applyFont="1" applyAlignment="1">
      <alignment horizontal="center" vertical="top" wrapText="1"/>
    </xf>
    <xf numFmtId="0" fontId="3" fillId="0" borderId="0" xfId="0" applyFont="1" applyAlignment="1">
      <alignment horizontal="center" vertical="top" wrapText="1"/>
    </xf>
    <xf numFmtId="0" fontId="12" fillId="3" borderId="13" xfId="0" applyFont="1" applyFill="1" applyBorder="1" applyAlignment="1">
      <alignment horizontal="left" vertical="top" wrapText="1"/>
    </xf>
    <xf numFmtId="0" fontId="12" fillId="3" borderId="20" xfId="0" applyFont="1" applyFill="1" applyBorder="1" applyAlignment="1">
      <alignment horizontal="left" vertical="top" wrapText="1"/>
    </xf>
    <xf numFmtId="0" fontId="6" fillId="2" borderId="8"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0" borderId="0" xfId="0" applyFont="1" applyAlignment="1">
      <alignment horizontal="left" vertical="top" wrapText="1"/>
    </xf>
    <xf numFmtId="0" fontId="13" fillId="0" borderId="6" xfId="0" applyFont="1" applyBorder="1" applyAlignment="1">
      <alignment horizontal="center" vertical="top" wrapText="1"/>
    </xf>
    <xf numFmtId="0" fontId="7" fillId="4" borderId="19" xfId="0" applyFont="1" applyFill="1" applyBorder="1" applyAlignment="1" applyProtection="1">
      <alignment vertical="top" wrapText="1"/>
      <protection locked="0"/>
    </xf>
    <xf numFmtId="0" fontId="14" fillId="0" borderId="0" xfId="0" applyFont="1" applyAlignment="1">
      <alignment horizontal="center" vertical="center" wrapTex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21" fillId="0" borderId="0" xfId="0" applyFont="1" applyBorder="1" applyAlignment="1">
      <alignment vertical="top" wrapText="1"/>
    </xf>
    <xf numFmtId="0" fontId="0" fillId="0" borderId="0" xfId="0" applyBorder="1" applyAlignment="1">
      <alignment horizontal="centerContinuous" vertical="top" wrapText="1"/>
    </xf>
    <xf numFmtId="0" fontId="0" fillId="0" borderId="3" xfId="0" applyBorder="1" applyAlignment="1">
      <alignment horizontal="centerContinuous" vertical="top" wrapText="1"/>
    </xf>
    <xf numFmtId="0" fontId="21" fillId="0" borderId="4" xfId="0" applyFont="1" applyBorder="1" applyAlignment="1">
      <alignment vertical="top" wrapText="1"/>
    </xf>
    <xf numFmtId="0" fontId="22" fillId="0" borderId="0" xfId="0" applyFont="1" applyBorder="1" applyAlignment="1">
      <alignmen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2" fillId="0" borderId="0" xfId="0" applyFont="1" applyBorder="1" applyAlignment="1">
      <alignment vertical="top" wrapText="1"/>
    </xf>
    <xf numFmtId="0" fontId="23" fillId="0" borderId="0" xfId="0" applyFont="1" applyBorder="1" applyAlignment="1" applyProtection="1">
      <alignment horizontal="centerContinuous" vertical="top" wrapText="1"/>
      <protection locked="0"/>
    </xf>
    <xf numFmtId="164" fontId="0" fillId="0" borderId="0" xfId="0" applyNumberFormat="1" applyBorder="1" applyAlignment="1">
      <alignment horizontal="centerContinuous" vertical="top" wrapText="1"/>
    </xf>
    <xf numFmtId="0" fontId="4" fillId="0" borderId="0" xfId="0" applyFont="1" applyBorder="1" applyAlignment="1">
      <alignment vertical="top" wrapText="1"/>
    </xf>
    <xf numFmtId="0" fontId="3" fillId="0" borderId="0" xfId="0" applyFont="1" applyBorder="1" applyAlignment="1">
      <alignment horizontal="center" vertical="top" wrapText="1"/>
    </xf>
    <xf numFmtId="0" fontId="3" fillId="0" borderId="3" xfId="0" applyFont="1" applyBorder="1" applyAlignment="1">
      <alignment horizontal="center" vertical="top" wrapText="1"/>
    </xf>
    <xf numFmtId="0" fontId="0" fillId="0" borderId="4" xfId="0" applyBorder="1" applyAlignment="1">
      <alignment horizontal="center" vertical="top" wrapText="1"/>
    </xf>
    <xf numFmtId="0" fontId="24" fillId="0" borderId="0" xfId="0" applyFont="1" applyBorder="1" applyAlignment="1">
      <alignment vertical="top" wrapText="1"/>
    </xf>
    <xf numFmtId="0" fontId="0" fillId="0" borderId="0" xfId="0" applyBorder="1" applyAlignment="1" applyProtection="1">
      <alignment vertical="top" wrapText="1"/>
      <protection locked="0"/>
    </xf>
    <xf numFmtId="0" fontId="0" fillId="0" borderId="3" xfId="0" applyBorder="1" applyAlignment="1" applyProtection="1">
      <alignment vertical="top" wrapText="1"/>
      <protection locked="0"/>
    </xf>
    <xf numFmtId="0" fontId="24" fillId="0" borderId="0" xfId="0" applyFont="1" applyBorder="1" applyAlignment="1" applyProtection="1">
      <alignment vertical="top" wrapText="1"/>
      <protection locked="0"/>
    </xf>
    <xf numFmtId="0" fontId="22" fillId="0" borderId="0" xfId="0" applyFont="1" applyBorder="1" applyAlignment="1">
      <alignment horizontal="centerContinuous" vertical="top" wrapText="1"/>
    </xf>
    <xf numFmtId="0" fontId="25" fillId="0" borderId="0" xfId="0" applyFont="1" applyBorder="1" applyAlignment="1">
      <alignment horizontal="centerContinuous" vertical="top" wrapText="1"/>
    </xf>
    <xf numFmtId="0" fontId="26" fillId="0" borderId="4" xfId="0" applyFont="1" applyBorder="1" applyAlignment="1">
      <alignment horizontal="center" vertical="top" wrapText="1"/>
    </xf>
    <xf numFmtId="0" fontId="26" fillId="0" borderId="0" xfId="0" applyFont="1" applyBorder="1" applyAlignment="1">
      <alignment horizontal="centerContinuous" vertical="top" wrapText="1"/>
    </xf>
    <xf numFmtId="0" fontId="26" fillId="0" borderId="0" xfId="0" applyFont="1" applyBorder="1" applyAlignment="1">
      <alignment vertical="top" wrapText="1"/>
    </xf>
    <xf numFmtId="0" fontId="26" fillId="0" borderId="0" xfId="0" applyFont="1" applyBorder="1" applyAlignment="1">
      <alignment horizontal="center" vertical="top" wrapText="1"/>
    </xf>
    <xf numFmtId="0" fontId="0" fillId="0" borderId="0" xfId="0" applyBorder="1" applyAlignment="1" applyProtection="1">
      <alignment horizontal="center" vertical="top" wrapText="1"/>
      <protection locked="0"/>
    </xf>
    <xf numFmtId="0" fontId="0" fillId="0" borderId="0" xfId="0" applyBorder="1" applyAlignment="1" applyProtection="1">
      <alignment horizontal="left" vertical="top" wrapText="1"/>
      <protection locked="0"/>
    </xf>
    <xf numFmtId="0" fontId="12"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12" fillId="0" borderId="22" xfId="0" applyFont="1" applyBorder="1" applyAlignment="1">
      <alignment vertical="top" wrapText="1"/>
    </xf>
    <xf numFmtId="0" fontId="0" fillId="0" borderId="28"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142875</xdr:rowOff>
    </xdr:from>
    <xdr:to>
      <xdr:col>2</xdr:col>
      <xdr:colOff>190500</xdr:colOff>
      <xdr:row>8</xdr:row>
      <xdr:rowOff>104775</xdr:rowOff>
    </xdr:to>
    <xdr:pic>
      <xdr:nvPicPr>
        <xdr:cNvPr id="1" name="Picture 1"/>
        <xdr:cNvPicPr preferRelativeResize="1">
          <a:picLocks noChangeAspect="1"/>
        </xdr:cNvPicPr>
      </xdr:nvPicPr>
      <xdr:blipFill>
        <a:blip r:embed="rId1"/>
        <a:stretch>
          <a:fillRect/>
        </a:stretch>
      </xdr:blipFill>
      <xdr:spPr>
        <a:xfrm>
          <a:off x="676275" y="314325"/>
          <a:ext cx="149542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1876425</xdr:colOff>
      <xdr:row>0</xdr:row>
      <xdr:rowOff>276225</xdr:rowOff>
    </xdr:from>
    <xdr:to>
      <xdr:col>1</xdr:col>
      <xdr:colOff>2524125</xdr:colOff>
      <xdr:row>1</xdr:row>
      <xdr:rowOff>152400</xdr:rowOff>
    </xdr:to>
    <xdr:sp>
      <xdr:nvSpPr>
        <xdr:cNvPr id="1" name="Line 4"/>
        <xdr:cNvSpPr>
          <a:spLocks/>
        </xdr:cNvSpPr>
      </xdr:nvSpPr>
      <xdr:spPr>
        <a:xfrm flipH="1">
          <a:off x="2857500" y="276225"/>
          <a:ext cx="647700" cy="33337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Pemcon\Pemcon%20Info\20%20General%20Management\26-100%20Administration\26-110%20Information%20Taxonomy\002Pemcon%20Information%20Taxono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
      <sheetName val="P2"/>
      <sheetName val="P3"/>
      <sheetName val="P4"/>
      <sheetName val="P5"/>
      <sheetName val="P6"/>
      <sheetName val="P7"/>
      <sheetName val="P8"/>
      <sheetName val="P9"/>
      <sheetName val="P10"/>
      <sheetName val="Sheet9"/>
      <sheetName val="Sheet10"/>
      <sheetName val="Sheet11"/>
      <sheetName val="Sheet12"/>
      <sheetName val="Sheet13"/>
      <sheetName val="Sheet14"/>
      <sheetName val="Sheet15"/>
      <sheetName val="Sheet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tabSelected="1" workbookViewId="0" topLeftCell="A1">
      <selection activeCell="F45" sqref="F45"/>
    </sheetView>
  </sheetViews>
  <sheetFormatPr defaultColWidth="9.140625" defaultRowHeight="12.75"/>
  <cols>
    <col min="1" max="1" width="9.140625" style="1" customWidth="1"/>
    <col min="2" max="2" width="20.57421875" style="1" customWidth="1"/>
    <col min="3" max="3" width="12.421875" style="1" customWidth="1"/>
    <col min="4" max="4" width="13.140625" style="1" customWidth="1"/>
    <col min="5" max="5" width="11.8515625" style="1" customWidth="1"/>
    <col min="6" max="6" width="12.7109375" style="1" customWidth="1"/>
    <col min="7" max="7" width="15.57421875" style="1" customWidth="1"/>
    <col min="8" max="8" width="17.7109375" style="1" customWidth="1"/>
    <col min="9" max="16384" width="9.140625" style="1" customWidth="1"/>
  </cols>
  <sheetData>
    <row r="1" spans="1:8" ht="13.5" thickTop="1">
      <c r="A1" s="90"/>
      <c r="B1" s="91"/>
      <c r="C1" s="91"/>
      <c r="D1" s="91"/>
      <c r="E1" s="91"/>
      <c r="F1" s="91"/>
      <c r="G1" s="91"/>
      <c r="H1" s="92"/>
    </row>
    <row r="2" spans="1:8" ht="12.75">
      <c r="A2" s="37"/>
      <c r="B2" s="17"/>
      <c r="C2" s="17"/>
      <c r="D2" s="17"/>
      <c r="E2" s="17"/>
      <c r="F2" s="17"/>
      <c r="G2" s="17"/>
      <c r="H2" s="38"/>
    </row>
    <row r="3" spans="1:8" ht="12.75">
      <c r="A3" s="37"/>
      <c r="B3" s="17"/>
      <c r="C3" s="17"/>
      <c r="D3" s="17"/>
      <c r="E3" s="17"/>
      <c r="F3" s="17"/>
      <c r="G3" s="17"/>
      <c r="H3" s="38"/>
    </row>
    <row r="4" spans="1:8" ht="12.75">
      <c r="A4" s="37"/>
      <c r="B4" s="17"/>
      <c r="C4" s="17"/>
      <c r="D4" s="17"/>
      <c r="E4" s="17"/>
      <c r="F4" s="17"/>
      <c r="G4" s="17"/>
      <c r="H4" s="38"/>
    </row>
    <row r="5" spans="1:8" ht="12.75">
      <c r="A5" s="37"/>
      <c r="B5" s="17"/>
      <c r="C5" s="17"/>
      <c r="D5" s="17"/>
      <c r="E5" s="17"/>
      <c r="F5" s="17"/>
      <c r="G5" s="17"/>
      <c r="H5" s="38"/>
    </row>
    <row r="6" spans="1:8" ht="12.75">
      <c r="A6" s="37"/>
      <c r="B6" s="17"/>
      <c r="C6" s="17"/>
      <c r="D6" s="17"/>
      <c r="E6" s="17"/>
      <c r="F6" s="17"/>
      <c r="G6" s="17"/>
      <c r="H6" s="38"/>
    </row>
    <row r="7" spans="1:8" ht="12.75">
      <c r="A7" s="37"/>
      <c r="B7" s="17"/>
      <c r="C7" s="17"/>
      <c r="D7" s="17"/>
      <c r="E7" s="17"/>
      <c r="F7" s="17"/>
      <c r="G7" s="17"/>
      <c r="H7" s="38"/>
    </row>
    <row r="8" spans="1:8" ht="12.75">
      <c r="A8" s="37"/>
      <c r="B8" s="17"/>
      <c r="C8" s="17"/>
      <c r="D8" s="17"/>
      <c r="E8" s="17"/>
      <c r="F8" s="17"/>
      <c r="G8" s="17"/>
      <c r="H8" s="38"/>
    </row>
    <row r="9" spans="1:8" ht="12.75">
      <c r="A9" s="37"/>
      <c r="B9" s="17"/>
      <c r="C9" s="17"/>
      <c r="D9" s="17"/>
      <c r="E9" s="17"/>
      <c r="F9" s="17"/>
      <c r="G9" s="17"/>
      <c r="H9" s="38"/>
    </row>
    <row r="10" spans="1:8" ht="23.25">
      <c r="A10" s="37"/>
      <c r="B10" s="158"/>
      <c r="C10" s="159"/>
      <c r="D10" s="159"/>
      <c r="E10" s="159"/>
      <c r="F10" s="159"/>
      <c r="G10" s="159"/>
      <c r="H10" s="160"/>
    </row>
    <row r="11" spans="1:8" ht="23.25">
      <c r="A11" s="161"/>
      <c r="B11" s="158"/>
      <c r="C11" s="159"/>
      <c r="D11" s="159"/>
      <c r="E11" s="159"/>
      <c r="F11" s="159"/>
      <c r="G11" s="159"/>
      <c r="H11" s="160"/>
    </row>
    <row r="12" spans="1:8" ht="12.75">
      <c r="A12" s="37"/>
      <c r="B12" s="17"/>
      <c r="C12" s="17"/>
      <c r="D12" s="17"/>
      <c r="E12" s="17"/>
      <c r="F12" s="17"/>
      <c r="G12" s="17"/>
      <c r="H12" s="38"/>
    </row>
    <row r="13" spans="1:8" ht="15.75">
      <c r="A13" s="37"/>
      <c r="B13" s="162" t="s">
        <v>114</v>
      </c>
      <c r="C13" s="163" t="s">
        <v>131</v>
      </c>
      <c r="D13" s="163"/>
      <c r="E13" s="163"/>
      <c r="F13" s="163"/>
      <c r="G13" s="163"/>
      <c r="H13" s="164"/>
    </row>
    <row r="14" spans="1:8" ht="12.75">
      <c r="A14" s="37"/>
      <c r="B14" s="17"/>
      <c r="C14" s="17"/>
      <c r="D14" s="17"/>
      <c r="E14" s="17"/>
      <c r="F14" s="17"/>
      <c r="G14" s="17"/>
      <c r="H14" s="38"/>
    </row>
    <row r="15" spans="1:8" ht="12.75">
      <c r="A15" s="37"/>
      <c r="B15" s="165" t="s">
        <v>115</v>
      </c>
      <c r="C15" s="166" t="s">
        <v>138</v>
      </c>
      <c r="D15" s="159"/>
      <c r="E15" s="17"/>
      <c r="F15" s="17"/>
      <c r="G15" s="17"/>
      <c r="H15" s="38"/>
    </row>
    <row r="16" spans="1:8" ht="12.75">
      <c r="A16" s="37"/>
      <c r="B16" s="165" t="s">
        <v>116</v>
      </c>
      <c r="C16" s="167">
        <v>38208</v>
      </c>
      <c r="D16" s="159"/>
      <c r="E16" s="17"/>
      <c r="F16" s="17"/>
      <c r="G16" s="17"/>
      <c r="H16" s="38"/>
    </row>
    <row r="17" spans="1:8" ht="12.75">
      <c r="A17" s="37"/>
      <c r="B17" s="17"/>
      <c r="C17" s="17"/>
      <c r="D17" s="17"/>
      <c r="E17" s="17"/>
      <c r="F17" s="17"/>
      <c r="G17" s="17"/>
      <c r="H17" s="38"/>
    </row>
    <row r="18" spans="1:8" ht="31.5">
      <c r="A18" s="37"/>
      <c r="B18" s="168" t="s">
        <v>117</v>
      </c>
      <c r="C18" s="17"/>
      <c r="D18" s="17"/>
      <c r="E18" s="17"/>
      <c r="F18" s="17"/>
      <c r="G18" s="17"/>
      <c r="H18" s="38"/>
    </row>
    <row r="19" spans="1:8" ht="12.75">
      <c r="A19" s="37"/>
      <c r="B19" s="17"/>
      <c r="C19" s="17"/>
      <c r="D19" s="17"/>
      <c r="E19" s="17"/>
      <c r="F19" s="17"/>
      <c r="G19" s="17"/>
      <c r="H19" s="38"/>
    </row>
    <row r="20" spans="1:8" ht="12.75">
      <c r="A20" s="37"/>
      <c r="B20" s="169" t="s">
        <v>118</v>
      </c>
      <c r="C20" s="169" t="s">
        <v>119</v>
      </c>
      <c r="D20" s="169"/>
      <c r="E20" s="169"/>
      <c r="F20" s="169"/>
      <c r="G20" s="169"/>
      <c r="H20" s="170"/>
    </row>
    <row r="21" spans="1:8" ht="12.75">
      <c r="A21" s="171">
        <v>1</v>
      </c>
      <c r="B21" s="172"/>
      <c r="C21" s="172"/>
      <c r="D21" s="173"/>
      <c r="E21" s="17"/>
      <c r="F21" s="172"/>
      <c r="G21" s="172"/>
      <c r="H21" s="174"/>
    </row>
    <row r="22" spans="1:8" ht="12.75">
      <c r="A22" s="171">
        <v>2</v>
      </c>
      <c r="B22" s="172"/>
      <c r="C22" s="172"/>
      <c r="D22" s="173"/>
      <c r="E22" s="17"/>
      <c r="F22" s="172"/>
      <c r="G22" s="172"/>
      <c r="H22" s="174"/>
    </row>
    <row r="23" spans="1:8" ht="12.75">
      <c r="A23" s="171">
        <v>3</v>
      </c>
      <c r="B23" s="172"/>
      <c r="C23" s="172"/>
      <c r="D23" s="173"/>
      <c r="E23" s="17"/>
      <c r="F23" s="172"/>
      <c r="G23" s="172"/>
      <c r="H23" s="174"/>
    </row>
    <row r="24" spans="1:8" ht="12.75">
      <c r="A24" s="171">
        <v>4</v>
      </c>
      <c r="B24" s="172"/>
      <c r="C24" s="172"/>
      <c r="D24" s="173"/>
      <c r="E24" s="17"/>
      <c r="F24" s="172"/>
      <c r="G24" s="172"/>
      <c r="H24" s="174"/>
    </row>
    <row r="25" spans="1:8" ht="12.75">
      <c r="A25" s="171">
        <v>5</v>
      </c>
      <c r="B25" s="172"/>
      <c r="C25" s="172"/>
      <c r="D25" s="173"/>
      <c r="E25" s="17"/>
      <c r="F25" s="172"/>
      <c r="G25" s="172"/>
      <c r="H25" s="174"/>
    </row>
    <row r="26" spans="1:8" ht="12.75">
      <c r="A26" s="171">
        <v>6</v>
      </c>
      <c r="B26" s="172"/>
      <c r="C26" s="172"/>
      <c r="D26" s="173"/>
      <c r="E26" s="17"/>
      <c r="F26" s="172"/>
      <c r="G26" s="172"/>
      <c r="H26" s="174"/>
    </row>
    <row r="27" spans="1:8" ht="12.75">
      <c r="A27" s="171">
        <v>7</v>
      </c>
      <c r="B27" s="172"/>
      <c r="C27" s="172"/>
      <c r="D27" s="173"/>
      <c r="E27" s="17"/>
      <c r="F27" s="172"/>
      <c r="G27" s="172"/>
      <c r="H27" s="174"/>
    </row>
    <row r="28" spans="1:8" ht="12.75">
      <c r="A28" s="171">
        <v>8</v>
      </c>
      <c r="B28" s="172"/>
      <c r="C28" s="172"/>
      <c r="D28" s="173"/>
      <c r="E28" s="17"/>
      <c r="F28" s="172"/>
      <c r="G28" s="172"/>
      <c r="H28" s="174"/>
    </row>
    <row r="29" spans="1:8" ht="12.75">
      <c r="A29" s="171">
        <v>9</v>
      </c>
      <c r="B29" s="172"/>
      <c r="C29" s="172"/>
      <c r="D29" s="173"/>
      <c r="E29" s="17"/>
      <c r="F29" s="172"/>
      <c r="G29" s="172"/>
      <c r="H29" s="174"/>
    </row>
    <row r="30" spans="1:8" ht="12.75">
      <c r="A30" s="171">
        <v>10</v>
      </c>
      <c r="B30" s="172"/>
      <c r="C30" s="172"/>
      <c r="D30" s="173"/>
      <c r="E30" s="17"/>
      <c r="F30" s="172"/>
      <c r="G30" s="172"/>
      <c r="H30" s="174"/>
    </row>
    <row r="31" spans="1:8" ht="12.75">
      <c r="A31" s="171">
        <v>11</v>
      </c>
      <c r="B31" s="172"/>
      <c r="C31" s="172"/>
      <c r="D31" s="173"/>
      <c r="E31" s="17"/>
      <c r="F31" s="172"/>
      <c r="G31" s="172"/>
      <c r="H31" s="174"/>
    </row>
    <row r="32" spans="1:8" ht="12.75">
      <c r="A32" s="171">
        <v>12</v>
      </c>
      <c r="B32" s="172"/>
      <c r="C32" s="172"/>
      <c r="D32" s="173"/>
      <c r="E32" s="17"/>
      <c r="F32" s="175"/>
      <c r="G32" s="175"/>
      <c r="H32" s="174"/>
    </row>
    <row r="33" spans="1:8" ht="12.75">
      <c r="A33" s="171">
        <v>13</v>
      </c>
      <c r="B33" s="172"/>
      <c r="C33" s="172"/>
      <c r="D33" s="173"/>
      <c r="E33" s="17"/>
      <c r="F33" s="175"/>
      <c r="G33" s="175"/>
      <c r="H33" s="174"/>
    </row>
    <row r="34" spans="1:8" ht="12.75">
      <c r="A34" s="171">
        <v>14</v>
      </c>
      <c r="B34" s="172"/>
      <c r="C34" s="172"/>
      <c r="D34" s="173"/>
      <c r="E34" s="17"/>
      <c r="F34" s="175"/>
      <c r="G34" s="175"/>
      <c r="H34" s="174"/>
    </row>
    <row r="35" spans="1:8" ht="12.75">
      <c r="A35" s="171">
        <v>15</v>
      </c>
      <c r="B35" s="172"/>
      <c r="C35" s="172"/>
      <c r="D35" s="173"/>
      <c r="E35" s="17"/>
      <c r="F35" s="175"/>
      <c r="G35" s="175"/>
      <c r="H35" s="174"/>
    </row>
    <row r="36" spans="1:8" ht="12.75">
      <c r="A36" s="171"/>
      <c r="B36" s="17"/>
      <c r="C36" s="17"/>
      <c r="D36" s="17"/>
      <c r="E36" s="17"/>
      <c r="F36" s="17"/>
      <c r="G36" s="17"/>
      <c r="H36" s="38"/>
    </row>
    <row r="37" spans="1:8" ht="15.75">
      <c r="A37" s="171"/>
      <c r="B37" s="176" t="s">
        <v>120</v>
      </c>
      <c r="C37" s="177"/>
      <c r="D37" s="177"/>
      <c r="E37" s="177"/>
      <c r="F37" s="177"/>
      <c r="G37" s="177"/>
      <c r="H37" s="38"/>
    </row>
    <row r="38" spans="1:8" ht="12.75">
      <c r="A38" s="178"/>
      <c r="B38" s="179" t="s">
        <v>121</v>
      </c>
      <c r="C38" s="179"/>
      <c r="D38" s="179"/>
      <c r="E38" s="180"/>
      <c r="F38" s="181" t="s">
        <v>122</v>
      </c>
      <c r="G38" s="17"/>
      <c r="H38" s="38"/>
    </row>
    <row r="39" spans="1:8" ht="12.75">
      <c r="A39" s="171">
        <v>1</v>
      </c>
      <c r="B39" s="173" t="s">
        <v>132</v>
      </c>
      <c r="C39" s="173"/>
      <c r="D39" s="173"/>
      <c r="E39" s="173"/>
      <c r="F39" s="182" t="s">
        <v>139</v>
      </c>
      <c r="G39" s="173"/>
      <c r="H39" s="174"/>
    </row>
    <row r="40" spans="1:8" ht="25.5">
      <c r="A40" s="171">
        <v>2</v>
      </c>
      <c r="B40" s="173" t="s">
        <v>133</v>
      </c>
      <c r="C40" s="173"/>
      <c r="D40" s="173"/>
      <c r="E40" s="173"/>
      <c r="F40" s="182" t="s">
        <v>123</v>
      </c>
      <c r="G40" s="173"/>
      <c r="H40" s="174"/>
    </row>
    <row r="41" spans="1:8" ht="12.75">
      <c r="A41" s="171">
        <v>3</v>
      </c>
      <c r="B41" s="173" t="s">
        <v>134</v>
      </c>
      <c r="C41" s="173"/>
      <c r="D41" s="173"/>
      <c r="E41" s="173"/>
      <c r="F41" s="182" t="s">
        <v>124</v>
      </c>
      <c r="G41" s="173"/>
      <c r="H41" s="174"/>
    </row>
    <row r="42" spans="1:8" ht="12.75">
      <c r="A42" s="171">
        <v>4</v>
      </c>
      <c r="B42" s="173" t="s">
        <v>135</v>
      </c>
      <c r="C42" s="173"/>
      <c r="D42" s="173"/>
      <c r="E42" s="173"/>
      <c r="F42" s="182" t="s">
        <v>125</v>
      </c>
      <c r="G42" s="173"/>
      <c r="H42" s="174"/>
    </row>
    <row r="43" spans="1:8" ht="26.25" customHeight="1">
      <c r="A43" s="171">
        <v>5</v>
      </c>
      <c r="B43" s="183" t="s">
        <v>136</v>
      </c>
      <c r="C43" s="183"/>
      <c r="D43" s="183"/>
      <c r="E43" s="183"/>
      <c r="F43" s="182" t="s">
        <v>126</v>
      </c>
      <c r="G43" s="173"/>
      <c r="H43" s="174"/>
    </row>
    <row r="44" spans="1:8" ht="12.75">
      <c r="A44" s="171">
        <v>6</v>
      </c>
      <c r="B44" s="183" t="s">
        <v>137</v>
      </c>
      <c r="C44" s="183"/>
      <c r="D44" s="183"/>
      <c r="E44" s="183"/>
      <c r="F44" s="182" t="s">
        <v>127</v>
      </c>
      <c r="G44" s="173"/>
      <c r="H44" s="174"/>
    </row>
    <row r="45" spans="1:8" ht="12.75">
      <c r="A45" s="171">
        <v>7</v>
      </c>
      <c r="B45" s="173"/>
      <c r="C45" s="173"/>
      <c r="D45" s="173"/>
      <c r="E45" s="173"/>
      <c r="F45" s="182"/>
      <c r="G45" s="173"/>
      <c r="H45" s="174"/>
    </row>
    <row r="46" spans="1:8" ht="12.75">
      <c r="A46" s="171">
        <v>8</v>
      </c>
      <c r="B46" s="173"/>
      <c r="C46" s="173"/>
      <c r="D46" s="173"/>
      <c r="E46" s="173"/>
      <c r="F46" s="182"/>
      <c r="G46" s="173"/>
      <c r="H46" s="174"/>
    </row>
    <row r="47" spans="1:8" ht="12.75">
      <c r="A47" s="171">
        <v>9</v>
      </c>
      <c r="B47" s="173"/>
      <c r="C47" s="173"/>
      <c r="D47" s="173"/>
      <c r="E47" s="173"/>
      <c r="F47" s="182"/>
      <c r="G47" s="173"/>
      <c r="H47" s="174"/>
    </row>
    <row r="48" spans="1:8" ht="12.75">
      <c r="A48" s="171">
        <v>10</v>
      </c>
      <c r="B48" s="173"/>
      <c r="C48" s="173"/>
      <c r="D48" s="173"/>
      <c r="E48" s="173"/>
      <c r="F48" s="182"/>
      <c r="G48" s="173"/>
      <c r="H48" s="174"/>
    </row>
    <row r="49" spans="1:8" ht="12.75">
      <c r="A49" s="171">
        <v>11</v>
      </c>
      <c r="B49" s="173"/>
      <c r="C49" s="173"/>
      <c r="D49" s="173"/>
      <c r="E49" s="173"/>
      <c r="F49" s="182"/>
      <c r="G49" s="173"/>
      <c r="H49" s="174"/>
    </row>
    <row r="50" spans="1:8" ht="12.75">
      <c r="A50" s="171">
        <v>12</v>
      </c>
      <c r="B50" s="173"/>
      <c r="C50" s="173"/>
      <c r="D50" s="173"/>
      <c r="E50" s="173"/>
      <c r="F50" s="182"/>
      <c r="G50" s="173"/>
      <c r="H50" s="174"/>
    </row>
    <row r="51" spans="1:8" ht="12.75">
      <c r="A51" s="171">
        <v>13</v>
      </c>
      <c r="B51" s="173"/>
      <c r="C51" s="173"/>
      <c r="D51" s="173"/>
      <c r="E51" s="173"/>
      <c r="F51" s="182"/>
      <c r="G51" s="173"/>
      <c r="H51" s="174"/>
    </row>
    <row r="52" spans="1:8" ht="12.75">
      <c r="A52" s="171">
        <v>14</v>
      </c>
      <c r="B52" s="173"/>
      <c r="C52" s="173"/>
      <c r="D52" s="173"/>
      <c r="E52" s="173"/>
      <c r="F52" s="182"/>
      <c r="G52" s="173"/>
      <c r="H52" s="174"/>
    </row>
    <row r="53" spans="1:8" ht="12.75">
      <c r="A53" s="171">
        <v>15</v>
      </c>
      <c r="B53" s="173"/>
      <c r="C53" s="173"/>
      <c r="D53" s="173"/>
      <c r="E53" s="173"/>
      <c r="F53" s="182"/>
      <c r="G53" s="173"/>
      <c r="H53" s="174"/>
    </row>
    <row r="54" spans="1:8" ht="12.75">
      <c r="A54" s="171">
        <v>16</v>
      </c>
      <c r="B54" s="173"/>
      <c r="C54" s="173"/>
      <c r="D54" s="173"/>
      <c r="E54" s="173"/>
      <c r="F54" s="182"/>
      <c r="G54" s="173"/>
      <c r="H54" s="174"/>
    </row>
    <row r="55" spans="1:8" ht="12.75">
      <c r="A55" s="37"/>
      <c r="B55" s="17"/>
      <c r="C55" s="17"/>
      <c r="D55" s="17"/>
      <c r="E55" s="17"/>
      <c r="F55" s="17"/>
      <c r="G55" s="17"/>
      <c r="H55" s="38"/>
    </row>
    <row r="56" spans="1:8" ht="12.75">
      <c r="A56" s="37"/>
      <c r="B56" s="184" t="s">
        <v>128</v>
      </c>
      <c r="C56" s="185" t="s">
        <v>129</v>
      </c>
      <c r="D56" s="186"/>
      <c r="E56" s="186"/>
      <c r="F56" s="187"/>
      <c r="G56" s="17"/>
      <c r="H56" s="38"/>
    </row>
    <row r="57" spans="1:8" ht="12.75">
      <c r="A57" s="37"/>
      <c r="B57" s="188" t="s">
        <v>130</v>
      </c>
      <c r="C57" s="81"/>
      <c r="D57" s="189"/>
      <c r="E57" s="189"/>
      <c r="F57" s="190"/>
      <c r="G57" s="17"/>
      <c r="H57" s="38"/>
    </row>
    <row r="58" spans="1:8" ht="12.75">
      <c r="A58" s="37"/>
      <c r="B58" s="191"/>
      <c r="C58" s="192"/>
      <c r="D58" s="193"/>
      <c r="E58" s="193"/>
      <c r="F58" s="194"/>
      <c r="G58" s="17"/>
      <c r="H58" s="38"/>
    </row>
    <row r="59" spans="1:8" ht="13.5" thickBot="1">
      <c r="A59" s="13"/>
      <c r="B59" s="14"/>
      <c r="C59" s="14"/>
      <c r="D59" s="14"/>
      <c r="E59" s="14"/>
      <c r="F59" s="14"/>
      <c r="G59" s="14"/>
      <c r="H59" s="39"/>
    </row>
    <row r="60" ht="13.5" thickTop="1"/>
  </sheetData>
  <mergeCells count="3">
    <mergeCell ref="B43:E43"/>
    <mergeCell ref="B44:E44"/>
    <mergeCell ref="C13:H13"/>
  </mergeCells>
  <printOptions/>
  <pageMargins left="0.75" right="0.75" top="1" bottom="1" header="0.5" footer="0.5"/>
  <pageSetup fitToHeight="1" fitToWidth="1" horizontalDpi="300" verticalDpi="3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43"/>
  <sheetViews>
    <sheetView zoomScale="75" zoomScaleNormal="75" workbookViewId="0" topLeftCell="A1">
      <selection activeCell="B3" sqref="B3"/>
    </sheetView>
  </sheetViews>
  <sheetFormatPr defaultColWidth="9.140625" defaultRowHeight="12.75"/>
  <cols>
    <col min="1" max="1" width="4.140625" style="0" customWidth="1"/>
    <col min="2" max="2" width="18.7109375" style="0" customWidth="1"/>
    <col min="3" max="3" width="92.8515625" style="0" customWidth="1"/>
    <col min="4" max="4" width="10.140625" style="0" bestFit="1" customWidth="1"/>
  </cols>
  <sheetData>
    <row r="1" spans="1:15" ht="13.5" thickTop="1">
      <c r="A1" s="1"/>
      <c r="B1" s="90"/>
      <c r="C1" s="91"/>
      <c r="D1" s="92" t="s">
        <v>428</v>
      </c>
      <c r="E1" s="1"/>
      <c r="F1" s="1"/>
      <c r="G1" s="1"/>
      <c r="H1" s="1"/>
      <c r="I1" s="1"/>
      <c r="J1" s="1"/>
      <c r="K1" s="1"/>
      <c r="L1" s="1"/>
      <c r="M1" s="1"/>
      <c r="N1" s="1"/>
      <c r="O1" s="1"/>
    </row>
    <row r="2" spans="1:15" ht="27.75">
      <c r="A2" s="1"/>
      <c r="B2" s="106" t="s">
        <v>423</v>
      </c>
      <c r="C2" s="107"/>
      <c r="D2" s="93" t="s">
        <v>429</v>
      </c>
      <c r="E2" s="1"/>
      <c r="F2" s="1"/>
      <c r="G2" s="1"/>
      <c r="H2" s="1"/>
      <c r="I2" s="1"/>
      <c r="J2" s="1"/>
      <c r="K2" s="1"/>
      <c r="L2" s="1"/>
      <c r="M2" s="1"/>
      <c r="N2" s="1"/>
      <c r="O2" s="1"/>
    </row>
    <row r="3" spans="1:15" ht="12.75">
      <c r="A3" s="1"/>
      <c r="B3" s="37" t="s">
        <v>401</v>
      </c>
      <c r="C3" s="17" t="s">
        <v>402</v>
      </c>
      <c r="D3" s="94">
        <v>37880</v>
      </c>
      <c r="E3" s="1"/>
      <c r="F3" s="1"/>
      <c r="G3" s="1"/>
      <c r="H3" s="1"/>
      <c r="I3" s="1"/>
      <c r="J3" s="1"/>
      <c r="K3" s="1"/>
      <c r="L3" s="1"/>
      <c r="M3" s="1"/>
      <c r="N3" s="1"/>
      <c r="O3" s="1"/>
    </row>
    <row r="4" spans="1:15" ht="12.75">
      <c r="A4" s="1"/>
      <c r="B4" s="37" t="s">
        <v>403</v>
      </c>
      <c r="C4" s="17" t="s">
        <v>404</v>
      </c>
      <c r="D4" s="38"/>
      <c r="E4" s="1"/>
      <c r="F4" s="1"/>
      <c r="G4" s="1"/>
      <c r="H4" s="1"/>
      <c r="I4" s="1"/>
      <c r="J4" s="1"/>
      <c r="K4" s="1"/>
      <c r="L4" s="1"/>
      <c r="M4" s="1"/>
      <c r="N4" s="1"/>
      <c r="O4" s="1"/>
    </row>
    <row r="5" spans="1:15" ht="12.75">
      <c r="A5" s="1"/>
      <c r="B5" s="37" t="s">
        <v>405</v>
      </c>
      <c r="C5" s="17" t="s">
        <v>412</v>
      </c>
      <c r="D5" s="38"/>
      <c r="E5" s="1"/>
      <c r="F5" s="1"/>
      <c r="G5" s="1"/>
      <c r="H5" s="1"/>
      <c r="I5" s="1"/>
      <c r="J5" s="1"/>
      <c r="K5" s="1"/>
      <c r="L5" s="1"/>
      <c r="M5" s="1"/>
      <c r="N5" s="1"/>
      <c r="O5" s="1"/>
    </row>
    <row r="6" spans="1:15" ht="12.75">
      <c r="A6" s="1"/>
      <c r="B6" s="37"/>
      <c r="C6" s="17" t="s">
        <v>410</v>
      </c>
      <c r="D6" s="38"/>
      <c r="E6" s="1"/>
      <c r="F6" s="1"/>
      <c r="G6" s="1"/>
      <c r="H6" s="1"/>
      <c r="I6" s="1"/>
      <c r="J6" s="1"/>
      <c r="K6" s="1"/>
      <c r="L6" s="1"/>
      <c r="M6" s="1"/>
      <c r="N6" s="1"/>
      <c r="O6" s="1"/>
    </row>
    <row r="7" spans="1:15" ht="12.75">
      <c r="A7" s="1"/>
      <c r="B7" s="37"/>
      <c r="C7" s="17" t="s">
        <v>411</v>
      </c>
      <c r="D7" s="38"/>
      <c r="E7" s="1"/>
      <c r="F7" s="1"/>
      <c r="G7" s="1"/>
      <c r="H7" s="1"/>
      <c r="I7" s="1"/>
      <c r="J7" s="1"/>
      <c r="K7" s="1"/>
      <c r="L7" s="1"/>
      <c r="M7" s="1"/>
      <c r="N7" s="1"/>
      <c r="O7" s="1"/>
    </row>
    <row r="8" spans="1:15" ht="12.75">
      <c r="A8" s="1"/>
      <c r="B8" s="37" t="s">
        <v>408</v>
      </c>
      <c r="C8" s="17" t="s">
        <v>406</v>
      </c>
      <c r="D8" s="38"/>
      <c r="E8" s="1"/>
      <c r="F8" s="1"/>
      <c r="G8" s="1"/>
      <c r="H8" s="1"/>
      <c r="I8" s="1"/>
      <c r="J8" s="1"/>
      <c r="K8" s="1"/>
      <c r="L8" s="1"/>
      <c r="M8" s="1"/>
      <c r="N8" s="1"/>
      <c r="O8" s="1"/>
    </row>
    <row r="9" spans="1:15" ht="12.75">
      <c r="A9" s="1"/>
      <c r="B9" s="37" t="s">
        <v>407</v>
      </c>
      <c r="C9" s="17" t="s">
        <v>409</v>
      </c>
      <c r="D9" s="38"/>
      <c r="E9" s="1"/>
      <c r="F9" s="1"/>
      <c r="G9" s="1"/>
      <c r="H9" s="1"/>
      <c r="I9" s="1"/>
      <c r="J9" s="1"/>
      <c r="K9" s="1"/>
      <c r="L9" s="1"/>
      <c r="M9" s="1"/>
      <c r="N9" s="1"/>
      <c r="O9" s="1"/>
    </row>
    <row r="10" spans="1:15" ht="24.75" customHeight="1">
      <c r="A10" s="1"/>
      <c r="B10" s="37" t="s">
        <v>416</v>
      </c>
      <c r="C10" s="17" t="s">
        <v>417</v>
      </c>
      <c r="D10" s="38"/>
      <c r="E10" s="1"/>
      <c r="F10" s="1"/>
      <c r="G10" s="1"/>
      <c r="H10" s="1"/>
      <c r="I10" s="1"/>
      <c r="J10" s="1"/>
      <c r="K10" s="1"/>
      <c r="L10" s="1"/>
      <c r="M10" s="1"/>
      <c r="N10" s="1"/>
      <c r="O10" s="1"/>
    </row>
    <row r="11" spans="1:15" ht="51">
      <c r="A11" s="1"/>
      <c r="B11" s="37"/>
      <c r="C11" s="17" t="s">
        <v>419</v>
      </c>
      <c r="D11" s="38"/>
      <c r="E11" s="1"/>
      <c r="F11" s="1"/>
      <c r="G11" s="1"/>
      <c r="H11" s="1"/>
      <c r="I11" s="1"/>
      <c r="J11" s="1"/>
      <c r="K11" s="1"/>
      <c r="L11" s="1"/>
      <c r="M11" s="1"/>
      <c r="N11" s="1"/>
      <c r="O11" s="1"/>
    </row>
    <row r="12" spans="1:15" ht="89.25">
      <c r="A12" s="1"/>
      <c r="B12" s="37" t="s">
        <v>418</v>
      </c>
      <c r="C12" s="17" t="s">
        <v>420</v>
      </c>
      <c r="D12" s="38"/>
      <c r="E12" s="1"/>
      <c r="F12" s="1"/>
      <c r="G12" s="1"/>
      <c r="H12" s="1"/>
      <c r="I12" s="1"/>
      <c r="J12" s="1"/>
      <c r="K12" s="1"/>
      <c r="L12" s="1"/>
      <c r="M12" s="1"/>
      <c r="N12" s="1"/>
      <c r="O12" s="1"/>
    </row>
    <row r="13" spans="1:15" ht="63.75">
      <c r="A13" s="1"/>
      <c r="B13" s="37" t="s">
        <v>421</v>
      </c>
      <c r="C13" s="17" t="s">
        <v>422</v>
      </c>
      <c r="D13" s="38"/>
      <c r="E13" s="1"/>
      <c r="F13" s="1"/>
      <c r="G13" s="1"/>
      <c r="H13" s="1"/>
      <c r="I13" s="1"/>
      <c r="J13" s="1"/>
      <c r="K13" s="1"/>
      <c r="L13" s="1"/>
      <c r="M13" s="1"/>
      <c r="N13" s="1"/>
      <c r="O13" s="1"/>
    </row>
    <row r="14" spans="1:15" ht="63.75">
      <c r="A14" s="1"/>
      <c r="B14" s="37" t="s">
        <v>424</v>
      </c>
      <c r="C14" s="17" t="s">
        <v>425</v>
      </c>
      <c r="D14" s="38"/>
      <c r="E14" s="1"/>
      <c r="F14" s="1"/>
      <c r="G14" s="1"/>
      <c r="H14" s="1"/>
      <c r="I14" s="1"/>
      <c r="J14" s="1"/>
      <c r="K14" s="1"/>
      <c r="L14" s="1"/>
      <c r="M14" s="1"/>
      <c r="N14" s="1"/>
      <c r="O14" s="1"/>
    </row>
    <row r="15" spans="1:15" ht="25.5">
      <c r="A15" s="1"/>
      <c r="B15" s="37" t="s">
        <v>426</v>
      </c>
      <c r="C15" s="17" t="s">
        <v>427</v>
      </c>
      <c r="D15" s="38"/>
      <c r="E15" s="1"/>
      <c r="F15" s="1"/>
      <c r="G15" s="1"/>
      <c r="H15" s="1"/>
      <c r="I15" s="1"/>
      <c r="J15" s="1"/>
      <c r="K15" s="1"/>
      <c r="L15" s="1"/>
      <c r="M15" s="1"/>
      <c r="N15" s="1"/>
      <c r="O15" s="1"/>
    </row>
    <row r="16" spans="1:15" ht="13.5" thickBot="1">
      <c r="A16" s="1"/>
      <c r="B16" s="13"/>
      <c r="C16" s="14"/>
      <c r="D16" s="39"/>
      <c r="E16" s="1"/>
      <c r="F16" s="1"/>
      <c r="G16" s="1"/>
      <c r="H16" s="1"/>
      <c r="I16" s="1"/>
      <c r="J16" s="1"/>
      <c r="K16" s="1"/>
      <c r="L16" s="1"/>
      <c r="M16" s="1"/>
      <c r="N16" s="1"/>
      <c r="O16" s="1"/>
    </row>
    <row r="17" spans="1:15" ht="13.5" thickTop="1">
      <c r="A17" s="1"/>
      <c r="B17" s="1"/>
      <c r="C17" s="1"/>
      <c r="D17" s="1"/>
      <c r="E17" s="1"/>
      <c r="F17" s="1"/>
      <c r="G17" s="1"/>
      <c r="H17" s="1"/>
      <c r="I17" s="1"/>
      <c r="J17" s="1"/>
      <c r="K17" s="1"/>
      <c r="L17" s="1"/>
      <c r="M17" s="1"/>
      <c r="N17" s="1"/>
      <c r="O17" s="1"/>
    </row>
    <row r="18" spans="1:15" ht="12.75">
      <c r="A18" s="1"/>
      <c r="B18" s="1"/>
      <c r="C18" s="1"/>
      <c r="D18" s="1"/>
      <c r="E18" s="1"/>
      <c r="F18" s="1"/>
      <c r="G18" s="1"/>
      <c r="H18" s="1"/>
      <c r="I18" s="1"/>
      <c r="J18" s="1"/>
      <c r="K18" s="1"/>
      <c r="L18" s="1"/>
      <c r="M18" s="1"/>
      <c r="N18" s="1"/>
      <c r="O18" s="1"/>
    </row>
    <row r="19" spans="1:15" ht="12.75">
      <c r="A19" s="1"/>
      <c r="B19" s="1"/>
      <c r="C19" s="1"/>
      <c r="D19" s="1"/>
      <c r="E19" s="1"/>
      <c r="F19" s="1"/>
      <c r="G19" s="1"/>
      <c r="H19" s="1"/>
      <c r="I19" s="1"/>
      <c r="J19" s="1"/>
      <c r="K19" s="1"/>
      <c r="L19" s="1"/>
      <c r="M19" s="1"/>
      <c r="N19" s="1"/>
      <c r="O19" s="1"/>
    </row>
    <row r="20" spans="1:15" ht="12.75">
      <c r="A20" s="1"/>
      <c r="B20" s="1"/>
      <c r="C20" s="1"/>
      <c r="D20" s="1"/>
      <c r="E20" s="1"/>
      <c r="F20" s="1"/>
      <c r="G20" s="1"/>
      <c r="H20" s="1"/>
      <c r="I20" s="1"/>
      <c r="J20" s="1"/>
      <c r="K20" s="1"/>
      <c r="L20" s="1"/>
      <c r="M20" s="1"/>
      <c r="N20" s="1"/>
      <c r="O20" s="1"/>
    </row>
    <row r="21" spans="1:15" ht="12.75">
      <c r="A21" s="1"/>
      <c r="B21" s="1"/>
      <c r="C21" s="1"/>
      <c r="D21" s="1"/>
      <c r="E21" s="1"/>
      <c r="F21" s="1"/>
      <c r="G21" s="1"/>
      <c r="H21" s="1"/>
      <c r="I21" s="1"/>
      <c r="J21" s="1"/>
      <c r="K21" s="1"/>
      <c r="L21" s="1"/>
      <c r="M21" s="1"/>
      <c r="N21" s="1"/>
      <c r="O21" s="1"/>
    </row>
    <row r="22" spans="1:15" ht="12.75">
      <c r="A22" s="1"/>
      <c r="B22" s="1"/>
      <c r="C22" s="1"/>
      <c r="D22" s="1"/>
      <c r="E22" s="1"/>
      <c r="F22" s="1"/>
      <c r="G22" s="1"/>
      <c r="H22" s="1"/>
      <c r="I22" s="1"/>
      <c r="J22" s="1"/>
      <c r="K22" s="1"/>
      <c r="L22" s="1"/>
      <c r="M22" s="1"/>
      <c r="N22" s="1"/>
      <c r="O22" s="1"/>
    </row>
    <row r="23" spans="1:15" ht="12.75">
      <c r="A23" s="1"/>
      <c r="B23" s="1"/>
      <c r="C23" s="1"/>
      <c r="D23" s="1"/>
      <c r="E23" s="1"/>
      <c r="F23" s="1"/>
      <c r="G23" s="1"/>
      <c r="H23" s="1"/>
      <c r="I23" s="1"/>
      <c r="J23" s="1"/>
      <c r="K23" s="1"/>
      <c r="L23" s="1"/>
      <c r="M23" s="1"/>
      <c r="N23" s="1"/>
      <c r="O23" s="1"/>
    </row>
    <row r="24" spans="1:15" ht="12.75">
      <c r="A24" s="1"/>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12.75">
      <c r="A27" s="1"/>
      <c r="B27" s="1"/>
      <c r="C27" s="1"/>
      <c r="D27" s="1"/>
      <c r="E27" s="1"/>
      <c r="F27" s="1"/>
      <c r="G27" s="1"/>
      <c r="H27" s="1"/>
      <c r="I27" s="1"/>
      <c r="J27" s="1"/>
      <c r="K27" s="1"/>
      <c r="L27" s="1"/>
      <c r="M27" s="1"/>
      <c r="N27" s="1"/>
      <c r="O27" s="1"/>
    </row>
    <row r="28" spans="1:15" ht="12.75">
      <c r="A28" s="1"/>
      <c r="B28" s="1"/>
      <c r="C28" s="1"/>
      <c r="D28" s="1"/>
      <c r="E28" s="1"/>
      <c r="F28" s="1"/>
      <c r="G28" s="1"/>
      <c r="H28" s="1"/>
      <c r="I28" s="1"/>
      <c r="J28" s="1"/>
      <c r="K28" s="1"/>
      <c r="L28" s="1"/>
      <c r="M28" s="1"/>
      <c r="N28" s="1"/>
      <c r="O28" s="1"/>
    </row>
    <row r="29" spans="1:15" ht="12.75">
      <c r="A29" s="1"/>
      <c r="B29" s="1"/>
      <c r="C29" s="1"/>
      <c r="D29" s="1"/>
      <c r="E29" s="1"/>
      <c r="F29" s="1"/>
      <c r="G29" s="1"/>
      <c r="H29" s="1"/>
      <c r="I29" s="1"/>
      <c r="J29" s="1"/>
      <c r="K29" s="1"/>
      <c r="L29" s="1"/>
      <c r="M29" s="1"/>
      <c r="N29" s="1"/>
      <c r="O29" s="1"/>
    </row>
    <row r="30" spans="1:15" ht="12.75">
      <c r="A30" s="1"/>
      <c r="B30" s="1"/>
      <c r="C30" s="1"/>
      <c r="D30" s="1"/>
      <c r="E30" s="1"/>
      <c r="F30" s="1"/>
      <c r="G30" s="1"/>
      <c r="H30" s="1"/>
      <c r="I30" s="1"/>
      <c r="J30" s="1"/>
      <c r="K30" s="1"/>
      <c r="L30" s="1"/>
      <c r="M30" s="1"/>
      <c r="N30" s="1"/>
      <c r="O30" s="1"/>
    </row>
    <row r="31" spans="1:15" ht="12.75">
      <c r="A31" s="1"/>
      <c r="B31" s="1"/>
      <c r="C31" s="1"/>
      <c r="D31" s="1"/>
      <c r="E31" s="1"/>
      <c r="F31" s="1"/>
      <c r="G31" s="1"/>
      <c r="H31" s="1"/>
      <c r="I31" s="1"/>
      <c r="J31" s="1"/>
      <c r="K31" s="1"/>
      <c r="L31" s="1"/>
      <c r="M31" s="1"/>
      <c r="N31" s="1"/>
      <c r="O31" s="1"/>
    </row>
    <row r="32" spans="1:15" ht="12.75">
      <c r="A32" s="1"/>
      <c r="B32" s="1"/>
      <c r="C32" s="1"/>
      <c r="D32" s="1"/>
      <c r="E32" s="1"/>
      <c r="F32" s="1"/>
      <c r="G32" s="1"/>
      <c r="H32" s="1"/>
      <c r="I32" s="1"/>
      <c r="J32" s="1"/>
      <c r="K32" s="1"/>
      <c r="L32" s="1"/>
      <c r="M32" s="1"/>
      <c r="N32" s="1"/>
      <c r="O32" s="1"/>
    </row>
    <row r="33" spans="1:15" ht="12.75">
      <c r="A33" s="1"/>
      <c r="B33" s="1"/>
      <c r="C33" s="1"/>
      <c r="D33" s="1"/>
      <c r="E33" s="1"/>
      <c r="F33" s="1"/>
      <c r="G33" s="1"/>
      <c r="H33" s="1"/>
      <c r="I33" s="1"/>
      <c r="J33" s="1"/>
      <c r="K33" s="1"/>
      <c r="L33" s="1"/>
      <c r="M33" s="1"/>
      <c r="N33" s="1"/>
      <c r="O33" s="1"/>
    </row>
    <row r="34" spans="1:15" ht="12.75">
      <c r="A34" s="1"/>
      <c r="B34" s="1"/>
      <c r="C34" s="1"/>
      <c r="D34" s="1"/>
      <c r="E34" s="1"/>
      <c r="F34" s="1"/>
      <c r="G34" s="1"/>
      <c r="H34" s="1"/>
      <c r="I34" s="1"/>
      <c r="J34" s="1"/>
      <c r="K34" s="1"/>
      <c r="L34" s="1"/>
      <c r="M34" s="1"/>
      <c r="N34" s="1"/>
      <c r="O34" s="1"/>
    </row>
    <row r="35" spans="1:15" ht="12.75">
      <c r="A35" s="1"/>
      <c r="B35" s="1"/>
      <c r="C35" s="1"/>
      <c r="D35" s="1"/>
      <c r="E35" s="1"/>
      <c r="F35" s="1"/>
      <c r="G35" s="1"/>
      <c r="H35" s="1"/>
      <c r="I35" s="1"/>
      <c r="J35" s="1"/>
      <c r="K35" s="1"/>
      <c r="L35" s="1"/>
      <c r="M35" s="1"/>
      <c r="N35" s="1"/>
      <c r="O35" s="1"/>
    </row>
    <row r="36" spans="1:15" ht="12.75">
      <c r="A36" s="1"/>
      <c r="B36" s="1"/>
      <c r="C36" s="1"/>
      <c r="D36" s="1"/>
      <c r="E36" s="1"/>
      <c r="F36" s="1"/>
      <c r="G36" s="1"/>
      <c r="H36" s="1"/>
      <c r="I36" s="1"/>
      <c r="J36" s="1"/>
      <c r="K36" s="1"/>
      <c r="L36" s="1"/>
      <c r="M36" s="1"/>
      <c r="N36" s="1"/>
      <c r="O36" s="1"/>
    </row>
    <row r="37" spans="1:15" ht="12.75">
      <c r="A37" s="1"/>
      <c r="B37" s="1"/>
      <c r="C37" s="1"/>
      <c r="D37" s="1"/>
      <c r="E37" s="1"/>
      <c r="F37" s="1"/>
      <c r="G37" s="1"/>
      <c r="H37" s="1"/>
      <c r="I37" s="1"/>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
      <c r="F40" s="1"/>
      <c r="G40" s="1"/>
      <c r="H40" s="1"/>
      <c r="I40" s="1"/>
      <c r="J40" s="1"/>
      <c r="K40" s="1"/>
      <c r="L40" s="1"/>
      <c r="M40" s="1"/>
      <c r="N40" s="1"/>
      <c r="O40" s="1"/>
    </row>
    <row r="41" spans="1:15" ht="12.75">
      <c r="A41" s="1"/>
      <c r="B41" s="1"/>
      <c r="C41" s="1"/>
      <c r="D41" s="1"/>
      <c r="E41" s="1"/>
      <c r="F41" s="1"/>
      <c r="G41" s="1"/>
      <c r="H41" s="1"/>
      <c r="I41" s="1"/>
      <c r="J41" s="1"/>
      <c r="K41" s="1"/>
      <c r="L41" s="1"/>
      <c r="M41" s="1"/>
      <c r="N41" s="1"/>
      <c r="O41" s="1"/>
    </row>
    <row r="42" spans="1:15" ht="12.75">
      <c r="A42" s="1"/>
      <c r="B42" s="1"/>
      <c r="C42" s="1"/>
      <c r="D42" s="1"/>
      <c r="E42" s="1"/>
      <c r="F42" s="1"/>
      <c r="G42" s="1"/>
      <c r="H42" s="1"/>
      <c r="I42" s="1"/>
      <c r="J42" s="1"/>
      <c r="K42" s="1"/>
      <c r="L42" s="1"/>
      <c r="M42" s="1"/>
      <c r="N42" s="1"/>
      <c r="O42" s="1"/>
    </row>
    <row r="43" spans="1:15" ht="12.75">
      <c r="A43" s="1"/>
      <c r="B43" s="1"/>
      <c r="C43" s="1"/>
      <c r="D43" s="1"/>
      <c r="E43" s="1"/>
      <c r="F43" s="1"/>
      <c r="G43" s="1"/>
      <c r="H43" s="1"/>
      <c r="I43" s="1"/>
      <c r="J43" s="1"/>
      <c r="K43" s="1"/>
      <c r="L43" s="1"/>
      <c r="M43" s="1"/>
      <c r="N43" s="1"/>
      <c r="O43" s="1"/>
    </row>
  </sheetData>
  <sheetProtection password="CA99" sheet="1" objects="1" scenarios="1"/>
  <mergeCells count="1">
    <mergeCell ref="B2:C2"/>
  </mergeCells>
  <printOptions gridLines="1"/>
  <pageMargins left="0.75" right="0.75" top="1" bottom="1" header="0.5" footer="0.5"/>
  <pageSetup fitToHeight="1"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F36"/>
  <sheetViews>
    <sheetView workbookViewId="0" topLeftCell="A1">
      <selection activeCell="D25" sqref="D25"/>
    </sheetView>
  </sheetViews>
  <sheetFormatPr defaultColWidth="9.140625" defaultRowHeight="12.75"/>
  <cols>
    <col min="1" max="1" width="5.00390625" style="0" customWidth="1"/>
    <col min="2" max="2" width="17.57421875" style="0" customWidth="1"/>
    <col min="3" max="3" width="35.421875" style="0" customWidth="1"/>
    <col min="4" max="4" width="36.28125" style="0" customWidth="1"/>
    <col min="5" max="5" width="0" style="0" hidden="1" customWidth="1"/>
  </cols>
  <sheetData>
    <row r="1" spans="1:4" ht="13.5" thickBot="1">
      <c r="A1" s="1"/>
      <c r="B1" s="1"/>
      <c r="C1" s="1"/>
      <c r="D1" s="1"/>
    </row>
    <row r="2" spans="1:6" ht="18.75" thickTop="1">
      <c r="A2" s="73"/>
      <c r="B2" s="74" t="s">
        <v>163</v>
      </c>
      <c r="C2" s="108" t="s">
        <v>164</v>
      </c>
      <c r="D2" s="108"/>
      <c r="E2" s="23"/>
      <c r="F2" s="75"/>
    </row>
    <row r="3" spans="1:6" ht="38.25">
      <c r="A3" s="76">
        <v>1</v>
      </c>
      <c r="B3" s="77" t="s">
        <v>413</v>
      </c>
      <c r="C3" s="109" t="s">
        <v>196</v>
      </c>
      <c r="D3" s="109"/>
      <c r="E3" s="78"/>
      <c r="F3" s="79"/>
    </row>
    <row r="4" spans="1:6" ht="56.25" customHeight="1">
      <c r="A4" s="76">
        <v>2</v>
      </c>
      <c r="B4" s="77" t="s">
        <v>414</v>
      </c>
      <c r="C4" s="109" t="s">
        <v>197</v>
      </c>
      <c r="D4" s="109"/>
      <c r="E4" s="78"/>
      <c r="F4" s="79"/>
    </row>
    <row r="5" spans="1:6" ht="41.25" customHeight="1">
      <c r="A5" s="76">
        <v>3</v>
      </c>
      <c r="B5" s="77" t="s">
        <v>415</v>
      </c>
      <c r="C5" s="109" t="s">
        <v>400</v>
      </c>
      <c r="D5" s="109"/>
      <c r="E5" s="78"/>
      <c r="F5" s="79"/>
    </row>
    <row r="6" spans="1:6" ht="12.75">
      <c r="A6" s="76">
        <v>5</v>
      </c>
      <c r="B6" s="77" t="s">
        <v>145</v>
      </c>
      <c r="C6" s="80"/>
      <c r="D6" s="81"/>
      <c r="E6" s="78"/>
      <c r="F6" s="79"/>
    </row>
    <row r="7" spans="1:6" ht="15.75" customHeight="1">
      <c r="A7" s="76"/>
      <c r="B7" s="82" t="s">
        <v>146</v>
      </c>
      <c r="C7" s="109" t="s">
        <v>198</v>
      </c>
      <c r="D7" s="109"/>
      <c r="E7" s="78"/>
      <c r="F7" s="79"/>
    </row>
    <row r="8" spans="1:6" ht="15.75" customHeight="1">
      <c r="A8" s="76"/>
      <c r="B8" s="82" t="s">
        <v>147</v>
      </c>
      <c r="C8" s="109" t="s">
        <v>199</v>
      </c>
      <c r="D8" s="109"/>
      <c r="E8" s="78"/>
      <c r="F8" s="79"/>
    </row>
    <row r="9" spans="1:6" ht="15.75" customHeight="1">
      <c r="A9" s="76"/>
      <c r="B9" s="82" t="s">
        <v>148</v>
      </c>
      <c r="C9" s="109" t="s">
        <v>200</v>
      </c>
      <c r="D9" s="109"/>
      <c r="E9" s="78"/>
      <c r="F9" s="79"/>
    </row>
    <row r="10" spans="1:6" ht="15.75" customHeight="1">
      <c r="A10" s="76"/>
      <c r="B10" s="82" t="s">
        <v>149</v>
      </c>
      <c r="C10" s="109" t="s">
        <v>201</v>
      </c>
      <c r="D10" s="109"/>
      <c r="E10" s="78"/>
      <c r="F10" s="79"/>
    </row>
    <row r="11" spans="1:6" ht="15.75" customHeight="1">
      <c r="A11" s="76"/>
      <c r="B11" s="82" t="s">
        <v>150</v>
      </c>
      <c r="C11" s="109" t="s">
        <v>202</v>
      </c>
      <c r="D11" s="109"/>
      <c r="E11" s="78"/>
      <c r="F11" s="79"/>
    </row>
    <row r="12" spans="1:6" ht="15.75" customHeight="1">
      <c r="A12" s="76"/>
      <c r="B12" s="82" t="s">
        <v>151</v>
      </c>
      <c r="C12" s="109" t="s">
        <v>203</v>
      </c>
      <c r="D12" s="109"/>
      <c r="E12" s="78"/>
      <c r="F12" s="79"/>
    </row>
    <row r="13" spans="1:6" ht="15.75" customHeight="1">
      <c r="A13" s="76"/>
      <c r="B13" s="82" t="s">
        <v>152</v>
      </c>
      <c r="C13" s="109" t="s">
        <v>204</v>
      </c>
      <c r="D13" s="109"/>
      <c r="E13" s="78"/>
      <c r="F13" s="79"/>
    </row>
    <row r="14" spans="1:6" ht="15.75" customHeight="1">
      <c r="A14" s="76"/>
      <c r="B14" s="82" t="s">
        <v>153</v>
      </c>
      <c r="C14" s="109" t="s">
        <v>205</v>
      </c>
      <c r="D14" s="109"/>
      <c r="E14" s="78"/>
      <c r="F14" s="79"/>
    </row>
    <row r="15" spans="1:6" ht="38.25" customHeight="1">
      <c r="A15" s="76">
        <v>6</v>
      </c>
      <c r="B15" s="83" t="s">
        <v>154</v>
      </c>
      <c r="C15" s="110" t="s">
        <v>173</v>
      </c>
      <c r="D15" s="110"/>
      <c r="E15" s="78"/>
      <c r="F15" s="79"/>
    </row>
    <row r="16" spans="1:6" ht="54.75" customHeight="1">
      <c r="A16" s="76"/>
      <c r="B16" s="82" t="s">
        <v>155</v>
      </c>
      <c r="C16" s="60" t="s">
        <v>206</v>
      </c>
      <c r="D16" s="84" t="s">
        <v>214</v>
      </c>
      <c r="E16" s="78"/>
      <c r="F16" s="79"/>
    </row>
    <row r="17" spans="1:6" ht="57" customHeight="1">
      <c r="A17" s="76"/>
      <c r="B17" s="82" t="s">
        <v>156</v>
      </c>
      <c r="C17" s="60" t="s">
        <v>207</v>
      </c>
      <c r="D17" s="84" t="s">
        <v>215</v>
      </c>
      <c r="E17" s="78"/>
      <c r="F17" s="79"/>
    </row>
    <row r="18" spans="1:6" ht="82.5" customHeight="1">
      <c r="A18" s="76"/>
      <c r="B18" s="82" t="s">
        <v>157</v>
      </c>
      <c r="C18" s="60" t="s">
        <v>208</v>
      </c>
      <c r="D18" s="84" t="s">
        <v>216</v>
      </c>
      <c r="E18" s="78"/>
      <c r="F18" s="79"/>
    </row>
    <row r="19" spans="1:6" ht="82.5" customHeight="1">
      <c r="A19" s="76"/>
      <c r="B19" s="82" t="s">
        <v>158</v>
      </c>
      <c r="C19" s="60" t="s">
        <v>209</v>
      </c>
      <c r="D19" s="84" t="s">
        <v>217</v>
      </c>
      <c r="E19" s="78"/>
      <c r="F19" s="79"/>
    </row>
    <row r="20" spans="1:6" ht="63.75">
      <c r="A20" s="76"/>
      <c r="B20" s="82" t="s">
        <v>159</v>
      </c>
      <c r="C20" s="60" t="s">
        <v>210</v>
      </c>
      <c r="D20" s="84" t="s">
        <v>218</v>
      </c>
      <c r="E20" s="78"/>
      <c r="F20" s="79"/>
    </row>
    <row r="21" spans="1:6" ht="51">
      <c r="A21" s="76"/>
      <c r="B21" s="82" t="s">
        <v>160</v>
      </c>
      <c r="C21" s="60" t="s">
        <v>211</v>
      </c>
      <c r="D21" s="84" t="s">
        <v>219</v>
      </c>
      <c r="E21" s="78"/>
      <c r="F21" s="79"/>
    </row>
    <row r="22" spans="1:6" ht="51">
      <c r="A22" s="76"/>
      <c r="B22" s="82" t="s">
        <v>161</v>
      </c>
      <c r="C22" s="60" t="s">
        <v>212</v>
      </c>
      <c r="D22" s="84" t="s">
        <v>220</v>
      </c>
      <c r="E22" s="78"/>
      <c r="F22" s="79"/>
    </row>
    <row r="23" spans="1:6" ht="48.75" customHeight="1">
      <c r="A23" s="76"/>
      <c r="B23" s="82" t="s">
        <v>162</v>
      </c>
      <c r="C23" s="60" t="s">
        <v>213</v>
      </c>
      <c r="D23" s="84" t="s">
        <v>221</v>
      </c>
      <c r="E23" s="78"/>
      <c r="F23" s="79"/>
    </row>
    <row r="24" spans="1:6" ht="51">
      <c r="A24" s="76">
        <v>7</v>
      </c>
      <c r="B24" s="82" t="s">
        <v>172</v>
      </c>
      <c r="C24" s="29" t="s">
        <v>174</v>
      </c>
      <c r="D24" s="81" t="s">
        <v>175</v>
      </c>
      <c r="E24" s="78"/>
      <c r="F24" s="79"/>
    </row>
    <row r="25" spans="1:6" ht="20.25">
      <c r="A25" s="76"/>
      <c r="B25" s="77" t="str">
        <f>C16</f>
        <v>The Threat</v>
      </c>
      <c r="C25" s="85">
        <v>7</v>
      </c>
      <c r="D25" s="86" t="s">
        <v>177</v>
      </c>
      <c r="E25" s="78" t="s">
        <v>176</v>
      </c>
      <c r="F25" s="79"/>
    </row>
    <row r="26" spans="1:6" ht="25.5">
      <c r="A26" s="76"/>
      <c r="B26" s="77" t="str">
        <f aca="true" t="shared" si="0" ref="B26:B32">C17</f>
        <v>The RSA Political Scenario</v>
      </c>
      <c r="C26" s="85">
        <v>6</v>
      </c>
      <c r="D26" s="86" t="s">
        <v>177</v>
      </c>
      <c r="E26" s="78" t="s">
        <v>177</v>
      </c>
      <c r="F26" s="79"/>
    </row>
    <row r="27" spans="1:6" ht="20.25">
      <c r="A27" s="76"/>
      <c r="B27" s="77" t="str">
        <f t="shared" si="0"/>
        <v>The Budget</v>
      </c>
      <c r="C27" s="85">
        <v>9</v>
      </c>
      <c r="D27" s="86" t="s">
        <v>176</v>
      </c>
      <c r="E27" s="78"/>
      <c r="F27" s="79"/>
    </row>
    <row r="28" spans="1:6" ht="25.5">
      <c r="A28" s="76"/>
      <c r="B28" s="77" t="str">
        <f t="shared" si="0"/>
        <v>The manpower situation</v>
      </c>
      <c r="C28" s="85">
        <v>8</v>
      </c>
      <c r="D28" s="86" t="s">
        <v>176</v>
      </c>
      <c r="E28" s="78"/>
      <c r="F28" s="79"/>
    </row>
    <row r="29" spans="1:6" ht="38.25">
      <c r="A29" s="76"/>
      <c r="B29" s="77" t="str">
        <f t="shared" si="0"/>
        <v>Relationships between roleplayers</v>
      </c>
      <c r="C29" s="85">
        <v>7</v>
      </c>
      <c r="D29" s="86" t="s">
        <v>176</v>
      </c>
      <c r="E29" s="78"/>
      <c r="F29" s="79"/>
    </row>
    <row r="30" spans="1:6" ht="20.25">
      <c r="A30" s="76"/>
      <c r="B30" s="77" t="str">
        <f t="shared" si="0"/>
        <v>Technology</v>
      </c>
      <c r="C30" s="85">
        <v>5</v>
      </c>
      <c r="D30" s="86" t="s">
        <v>176</v>
      </c>
      <c r="E30" s="78"/>
      <c r="F30" s="79"/>
    </row>
    <row r="31" spans="1:6" ht="20.25">
      <c r="A31" s="76"/>
      <c r="B31" s="77" t="str">
        <f t="shared" si="0"/>
        <v>Equipment status</v>
      </c>
      <c r="C31" s="85">
        <v>7</v>
      </c>
      <c r="D31" s="86" t="s">
        <v>176</v>
      </c>
      <c r="E31" s="78"/>
      <c r="F31" s="79"/>
    </row>
    <row r="32" spans="1:6" ht="25.5">
      <c r="A32" s="76"/>
      <c r="B32" s="77" t="str">
        <f t="shared" si="0"/>
        <v>International Business</v>
      </c>
      <c r="C32" s="85">
        <v>6</v>
      </c>
      <c r="D32" s="86" t="s">
        <v>176</v>
      </c>
      <c r="E32" s="78"/>
      <c r="F32" s="79"/>
    </row>
    <row r="33" spans="1:6" ht="12.75">
      <c r="A33" s="30"/>
      <c r="B33" s="81"/>
      <c r="C33" s="81"/>
      <c r="D33" s="81"/>
      <c r="E33" s="78"/>
      <c r="F33" s="79"/>
    </row>
    <row r="34" spans="1:6" ht="13.5" thickBot="1">
      <c r="A34" s="31"/>
      <c r="B34" s="87"/>
      <c r="C34" s="87"/>
      <c r="D34" s="87"/>
      <c r="E34" s="88"/>
      <c r="F34" s="89"/>
    </row>
    <row r="35" spans="1:4" ht="13.5" thickTop="1">
      <c r="A35" s="1"/>
      <c r="B35" s="1"/>
      <c r="C35" s="1"/>
      <c r="D35" s="1"/>
    </row>
    <row r="36" spans="1:4" ht="12.75">
      <c r="A36" s="1"/>
      <c r="B36" s="1"/>
      <c r="C36" s="1"/>
      <c r="D36" s="1"/>
    </row>
  </sheetData>
  <sheetProtection password="CA99" sheet="1" objects="1" scenarios="1" selectLockedCells="1"/>
  <mergeCells count="13">
    <mergeCell ref="C15:D15"/>
    <mergeCell ref="C8:D8"/>
    <mergeCell ref="C9:D9"/>
    <mergeCell ref="C10:D10"/>
    <mergeCell ref="C11:D11"/>
    <mergeCell ref="C2:D2"/>
    <mergeCell ref="C12:D12"/>
    <mergeCell ref="C13:D13"/>
    <mergeCell ref="C14:D14"/>
    <mergeCell ref="C3:D3"/>
    <mergeCell ref="C4:D4"/>
    <mergeCell ref="C5:D5"/>
    <mergeCell ref="C7:D7"/>
  </mergeCells>
  <dataValidations count="1">
    <dataValidation type="list" allowBlank="1" showInputMessage="1" showErrorMessage="1" sqref="D25:D32">
      <formula1>$E$25:$E$26</formula1>
    </dataValidation>
  </dataValidations>
  <printOptions gridLines="1"/>
  <pageMargins left="0.75" right="0.75" top="1" bottom="1" header="0.5" footer="0.5"/>
  <pageSetup fitToHeight="0" fitToWidth="1" horizontalDpi="300" verticalDpi="300" orientation="portrait" paperSize="9" scale="93"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T446"/>
  <sheetViews>
    <sheetView zoomScale="75" zoomScaleNormal="75" workbookViewId="0" topLeftCell="A1">
      <pane xSplit="3" ySplit="2" topLeftCell="D3" activePane="bottomRight" state="frozen"/>
      <selection pane="topLeft" activeCell="A1" sqref="A1"/>
      <selection pane="topRight" activeCell="D1" sqref="D1"/>
      <selection pane="bottomLeft" activeCell="A3" sqref="A3"/>
      <selection pane="bottomRight" activeCell="C4" sqref="C4"/>
    </sheetView>
  </sheetViews>
  <sheetFormatPr defaultColWidth="9.140625" defaultRowHeight="12.75"/>
  <cols>
    <col min="1" max="1" width="2.140625" style="0" customWidth="1"/>
    <col min="2" max="2" width="8.00390625" style="0" customWidth="1"/>
    <col min="3" max="3" width="19.7109375" style="0" customWidth="1"/>
    <col min="4" max="4" width="38.57421875" style="5" customWidth="1"/>
    <col min="5" max="5" width="25.421875" style="5" customWidth="1"/>
    <col min="6" max="6" width="38.57421875" style="5" customWidth="1"/>
    <col min="7" max="7" width="17.421875" style="5" customWidth="1"/>
    <col min="8" max="8" width="37.00390625" style="5" customWidth="1"/>
    <col min="9" max="9" width="18.7109375" style="5" customWidth="1"/>
    <col min="10" max="10" width="34.421875" style="5" customWidth="1"/>
    <col min="11" max="11" width="16.7109375" style="5" customWidth="1"/>
    <col min="12" max="12" width="32.00390625" style="5" customWidth="1"/>
    <col min="13" max="13" width="20.57421875" style="5" customWidth="1"/>
    <col min="14" max="17" width="34.8515625" style="0" customWidth="1"/>
    <col min="18" max="20" width="59.421875" style="0" customWidth="1"/>
  </cols>
  <sheetData>
    <row r="1" spans="2:13" ht="13.5" thickTop="1">
      <c r="B1" s="22"/>
      <c r="C1" s="23"/>
      <c r="D1" s="24"/>
      <c r="E1" s="24"/>
      <c r="F1" s="24"/>
      <c r="G1" s="24"/>
      <c r="H1" s="24"/>
      <c r="I1" s="24"/>
      <c r="J1" s="24"/>
      <c r="K1" s="24"/>
      <c r="L1" s="24"/>
      <c r="M1" s="25"/>
    </row>
    <row r="2" spans="2:13" ht="12.75">
      <c r="B2" s="26" t="s">
        <v>165</v>
      </c>
      <c r="C2" s="27" t="s">
        <v>166</v>
      </c>
      <c r="D2" s="27" t="s">
        <v>170</v>
      </c>
      <c r="E2" s="27" t="s">
        <v>167</v>
      </c>
      <c r="F2" s="27" t="s">
        <v>171</v>
      </c>
      <c r="G2" s="27" t="s">
        <v>167</v>
      </c>
      <c r="H2" s="27" t="s">
        <v>275</v>
      </c>
      <c r="I2" s="27" t="s">
        <v>167</v>
      </c>
      <c r="J2" s="27" t="s">
        <v>168</v>
      </c>
      <c r="K2" s="27" t="s">
        <v>167</v>
      </c>
      <c r="L2" s="27" t="s">
        <v>169</v>
      </c>
      <c r="M2" s="28" t="s">
        <v>167</v>
      </c>
    </row>
    <row r="3" spans="1:14" ht="51" customHeight="1">
      <c r="A3" s="1"/>
      <c r="B3" s="124" t="str">
        <f>Scoping!C16</f>
        <v>The Threat</v>
      </c>
      <c r="C3" s="125"/>
      <c r="D3" s="32"/>
      <c r="E3" s="32"/>
      <c r="F3" s="32"/>
      <c r="G3" s="32"/>
      <c r="H3" s="34" t="str">
        <f>Scoping!D16</f>
        <v>RSA forces are involved in Central Africa but there is no stated need for Armour. Internal situation is calm</v>
      </c>
      <c r="I3" s="32"/>
      <c r="J3" s="32"/>
      <c r="K3" s="32"/>
      <c r="L3" s="32"/>
      <c r="M3" s="33"/>
      <c r="N3" s="1"/>
    </row>
    <row r="4" spans="1:14" ht="114.75" customHeight="1">
      <c r="A4" s="1"/>
      <c r="B4" s="30"/>
      <c r="C4" s="60" t="s">
        <v>222</v>
      </c>
      <c r="D4" s="61" t="s">
        <v>267</v>
      </c>
      <c r="E4" s="105" t="s">
        <v>266</v>
      </c>
      <c r="F4" s="61" t="s">
        <v>268</v>
      </c>
      <c r="G4" s="105" t="s">
        <v>273</v>
      </c>
      <c r="H4" s="61" t="s">
        <v>274</v>
      </c>
      <c r="I4" s="105" t="s">
        <v>280</v>
      </c>
      <c r="J4" s="61" t="s">
        <v>281</v>
      </c>
      <c r="K4" s="105" t="s">
        <v>286</v>
      </c>
      <c r="L4" s="61" t="s">
        <v>287</v>
      </c>
      <c r="M4" s="103" t="s">
        <v>292</v>
      </c>
      <c r="N4" s="1"/>
    </row>
    <row r="5" spans="1:14" ht="136.5" customHeight="1">
      <c r="A5" s="1"/>
      <c r="B5" s="30"/>
      <c r="C5" s="60" t="s">
        <v>223</v>
      </c>
      <c r="D5" s="61" t="s">
        <v>262</v>
      </c>
      <c r="E5" s="105"/>
      <c r="F5" s="61" t="s">
        <v>269</v>
      </c>
      <c r="G5" s="105"/>
      <c r="H5" s="61" t="s">
        <v>276</v>
      </c>
      <c r="I5" s="105"/>
      <c r="J5" s="61" t="s">
        <v>282</v>
      </c>
      <c r="K5" s="105"/>
      <c r="L5" s="61" t="s">
        <v>288</v>
      </c>
      <c r="M5" s="103"/>
      <c r="N5" s="1"/>
    </row>
    <row r="6" spans="1:14" ht="38.25">
      <c r="A6" s="1"/>
      <c r="B6" s="30"/>
      <c r="C6" s="60" t="s">
        <v>224</v>
      </c>
      <c r="D6" s="61" t="s">
        <v>263</v>
      </c>
      <c r="E6" s="105"/>
      <c r="F6" s="61" t="s">
        <v>270</v>
      </c>
      <c r="G6" s="105"/>
      <c r="H6" s="61" t="s">
        <v>277</v>
      </c>
      <c r="I6" s="105"/>
      <c r="J6" s="61" t="s">
        <v>283</v>
      </c>
      <c r="K6" s="105"/>
      <c r="L6" s="61" t="s">
        <v>289</v>
      </c>
      <c r="M6" s="103"/>
      <c r="N6" s="1"/>
    </row>
    <row r="7" spans="1:14" ht="38.25">
      <c r="A7" s="1"/>
      <c r="B7" s="30"/>
      <c r="C7" s="60" t="s">
        <v>225</v>
      </c>
      <c r="D7" s="61" t="s">
        <v>264</v>
      </c>
      <c r="E7" s="105"/>
      <c r="F7" s="61" t="s">
        <v>271</v>
      </c>
      <c r="G7" s="105"/>
      <c r="H7" s="61" t="s">
        <v>284</v>
      </c>
      <c r="I7" s="105"/>
      <c r="J7" s="61" t="s">
        <v>278</v>
      </c>
      <c r="K7" s="105"/>
      <c r="L7" s="61" t="s">
        <v>290</v>
      </c>
      <c r="M7" s="103"/>
      <c r="N7" s="1"/>
    </row>
    <row r="8" spans="1:14" ht="102.75" customHeight="1">
      <c r="A8" s="1"/>
      <c r="B8" s="30"/>
      <c r="C8" s="60" t="s">
        <v>226</v>
      </c>
      <c r="D8" s="61" t="s">
        <v>265</v>
      </c>
      <c r="E8" s="105"/>
      <c r="F8" s="61" t="s">
        <v>272</v>
      </c>
      <c r="G8" s="105"/>
      <c r="H8" s="61" t="s">
        <v>279</v>
      </c>
      <c r="I8" s="105"/>
      <c r="J8" s="61" t="s">
        <v>285</v>
      </c>
      <c r="K8" s="105"/>
      <c r="L8" s="61" t="s">
        <v>291</v>
      </c>
      <c r="M8" s="103"/>
      <c r="N8" s="1"/>
    </row>
    <row r="9" spans="1:14" ht="56.25" customHeight="1">
      <c r="A9" s="1"/>
      <c r="B9" s="124" t="str">
        <f>Scoping!C17</f>
        <v>The RSA Political Scenario</v>
      </c>
      <c r="C9" s="125"/>
      <c r="D9" s="32"/>
      <c r="E9" s="32"/>
      <c r="F9" s="32"/>
      <c r="G9" s="32"/>
      <c r="H9" s="34" t="str">
        <f>Scoping!D17</f>
        <v>South Africa enjoys good relationships with most countries in the world, and is still in favour with the West.</v>
      </c>
      <c r="I9" s="32"/>
      <c r="J9" s="32"/>
      <c r="K9" s="32"/>
      <c r="L9" s="32"/>
      <c r="M9" s="33"/>
      <c r="N9" s="1"/>
    </row>
    <row r="10" spans="1:14" ht="121.5" customHeight="1">
      <c r="A10" s="1"/>
      <c r="B10" s="62"/>
      <c r="C10" s="60" t="s">
        <v>227</v>
      </c>
      <c r="D10" s="61" t="s">
        <v>296</v>
      </c>
      <c r="E10" s="105" t="s">
        <v>297</v>
      </c>
      <c r="F10" s="61" t="s">
        <v>298</v>
      </c>
      <c r="G10" s="105" t="s">
        <v>304</v>
      </c>
      <c r="H10" s="61" t="s">
        <v>305</v>
      </c>
      <c r="I10" s="105" t="s">
        <v>310</v>
      </c>
      <c r="J10" s="61" t="s">
        <v>311</v>
      </c>
      <c r="K10" s="105" t="s">
        <v>316</v>
      </c>
      <c r="L10" s="61" t="s">
        <v>317</v>
      </c>
      <c r="M10" s="103" t="s">
        <v>322</v>
      </c>
      <c r="N10" s="1"/>
    </row>
    <row r="11" spans="1:14" ht="90.75" customHeight="1">
      <c r="A11" s="1"/>
      <c r="B11" s="62"/>
      <c r="C11" s="60" t="s">
        <v>228</v>
      </c>
      <c r="D11" s="61" t="s">
        <v>293</v>
      </c>
      <c r="E11" s="105"/>
      <c r="F11" s="61" t="s">
        <v>299</v>
      </c>
      <c r="G11" s="105"/>
      <c r="H11" s="61" t="s">
        <v>306</v>
      </c>
      <c r="I11" s="105"/>
      <c r="J11" s="61" t="s">
        <v>312</v>
      </c>
      <c r="K11" s="105"/>
      <c r="L11" s="61" t="s">
        <v>318</v>
      </c>
      <c r="M11" s="103"/>
      <c r="N11" s="1"/>
    </row>
    <row r="12" spans="1:14" ht="103.5" customHeight="1">
      <c r="A12" s="1"/>
      <c r="B12" s="62"/>
      <c r="C12" s="60" t="s">
        <v>229</v>
      </c>
      <c r="D12" s="61" t="s">
        <v>294</v>
      </c>
      <c r="E12" s="105"/>
      <c r="F12" s="61" t="s">
        <v>300</v>
      </c>
      <c r="G12" s="105"/>
      <c r="H12" s="61" t="s">
        <v>307</v>
      </c>
      <c r="I12" s="105"/>
      <c r="J12" s="61" t="s">
        <v>313</v>
      </c>
      <c r="K12" s="105"/>
      <c r="L12" s="61" t="s">
        <v>319</v>
      </c>
      <c r="M12" s="103"/>
      <c r="N12" s="1"/>
    </row>
    <row r="13" spans="1:14" ht="38.25">
      <c r="A13" s="1"/>
      <c r="B13" s="62"/>
      <c r="C13" s="60" t="s">
        <v>230</v>
      </c>
      <c r="D13" s="61" t="s">
        <v>295</v>
      </c>
      <c r="E13" s="105"/>
      <c r="F13" s="61" t="s">
        <v>301</v>
      </c>
      <c r="G13" s="105"/>
      <c r="H13" s="61" t="s">
        <v>308</v>
      </c>
      <c r="I13" s="105"/>
      <c r="J13" s="61" t="s">
        <v>314</v>
      </c>
      <c r="K13" s="105"/>
      <c r="L13" s="61" t="s">
        <v>320</v>
      </c>
      <c r="M13" s="103"/>
      <c r="N13" s="1"/>
    </row>
    <row r="14" spans="1:14" ht="25.5">
      <c r="A14" s="1"/>
      <c r="B14" s="62"/>
      <c r="C14" s="60" t="s">
        <v>231</v>
      </c>
      <c r="D14" s="61" t="s">
        <v>303</v>
      </c>
      <c r="E14" s="105"/>
      <c r="F14" s="61" t="s">
        <v>302</v>
      </c>
      <c r="G14" s="105"/>
      <c r="H14" s="61" t="s">
        <v>309</v>
      </c>
      <c r="I14" s="105"/>
      <c r="J14" s="61" t="s">
        <v>315</v>
      </c>
      <c r="K14" s="105"/>
      <c r="L14" s="61" t="s">
        <v>321</v>
      </c>
      <c r="M14" s="103"/>
      <c r="N14" s="1"/>
    </row>
    <row r="15" spans="1:14" ht="76.5">
      <c r="A15" s="1"/>
      <c r="B15" s="126" t="str">
        <f>Scoping!C18</f>
        <v>The Budget</v>
      </c>
      <c r="C15" s="127"/>
      <c r="D15" s="63"/>
      <c r="E15" s="63"/>
      <c r="F15" s="63"/>
      <c r="G15" s="63"/>
      <c r="H15" s="64" t="str">
        <f>Scoping!D18</f>
        <v>The capital budget allows a fair amount of new acquisition, albeit at a lower than optimum scale. The operating budget is on the lower limit. The technology budget allows for a minimum of developments.</v>
      </c>
      <c r="I15" s="63"/>
      <c r="J15" s="63"/>
      <c r="K15" s="63"/>
      <c r="L15" s="63"/>
      <c r="M15" s="65"/>
      <c r="N15" s="1"/>
    </row>
    <row r="16" spans="1:14" ht="91.5" customHeight="1">
      <c r="A16" s="1"/>
      <c r="B16" s="62"/>
      <c r="C16" s="60" t="s">
        <v>232</v>
      </c>
      <c r="D16" s="61" t="s">
        <v>323</v>
      </c>
      <c r="E16" s="105" t="s">
        <v>327</v>
      </c>
      <c r="F16" s="61" t="s">
        <v>328</v>
      </c>
      <c r="G16" s="105" t="s">
        <v>332</v>
      </c>
      <c r="H16" s="61" t="s">
        <v>333</v>
      </c>
      <c r="I16" s="105" t="s">
        <v>340</v>
      </c>
      <c r="J16" s="61" t="s">
        <v>341</v>
      </c>
      <c r="K16" s="105" t="s">
        <v>346</v>
      </c>
      <c r="L16" s="61" t="s">
        <v>347</v>
      </c>
      <c r="M16" s="103" t="s">
        <v>352</v>
      </c>
      <c r="N16" s="1"/>
    </row>
    <row r="17" spans="1:14" ht="71.25" customHeight="1">
      <c r="A17" s="1"/>
      <c r="B17" s="62"/>
      <c r="C17" s="60" t="s">
        <v>233</v>
      </c>
      <c r="D17" s="61" t="s">
        <v>324</v>
      </c>
      <c r="E17" s="105"/>
      <c r="F17" s="61" t="s">
        <v>329</v>
      </c>
      <c r="G17" s="105"/>
      <c r="H17" s="61" t="s">
        <v>334</v>
      </c>
      <c r="I17" s="105"/>
      <c r="J17" s="61" t="s">
        <v>342</v>
      </c>
      <c r="K17" s="105"/>
      <c r="L17" s="61" t="s">
        <v>348</v>
      </c>
      <c r="M17" s="103"/>
      <c r="N17" s="1"/>
    </row>
    <row r="18" spans="1:14" ht="44.25" customHeight="1">
      <c r="A18" s="1"/>
      <c r="B18" s="62"/>
      <c r="C18" s="60" t="s">
        <v>234</v>
      </c>
      <c r="D18" s="61" t="s">
        <v>325</v>
      </c>
      <c r="E18" s="105"/>
      <c r="F18" s="61" t="s">
        <v>330</v>
      </c>
      <c r="G18" s="105"/>
      <c r="H18" s="61" t="s">
        <v>335</v>
      </c>
      <c r="I18" s="105"/>
      <c r="J18" s="61" t="s">
        <v>343</v>
      </c>
      <c r="K18" s="105"/>
      <c r="L18" s="61" t="s">
        <v>349</v>
      </c>
      <c r="M18" s="103"/>
      <c r="N18" s="1"/>
    </row>
    <row r="19" spans="1:14" ht="52.5" customHeight="1">
      <c r="A19" s="1"/>
      <c r="B19" s="62"/>
      <c r="C19" s="60" t="s">
        <v>235</v>
      </c>
      <c r="D19" s="61" t="s">
        <v>326</v>
      </c>
      <c r="E19" s="105"/>
      <c r="F19" s="61" t="s">
        <v>331</v>
      </c>
      <c r="G19" s="105"/>
      <c r="H19" s="61" t="s">
        <v>336</v>
      </c>
      <c r="I19" s="105"/>
      <c r="J19" s="61" t="s">
        <v>344</v>
      </c>
      <c r="K19" s="105"/>
      <c r="L19" s="61" t="s">
        <v>350</v>
      </c>
      <c r="M19" s="103"/>
      <c r="N19" s="1"/>
    </row>
    <row r="20" spans="1:14" ht="72" customHeight="1">
      <c r="A20" s="1"/>
      <c r="B20" s="62"/>
      <c r="C20" s="60" t="s">
        <v>236</v>
      </c>
      <c r="D20" s="61" t="s">
        <v>338</v>
      </c>
      <c r="E20" s="105"/>
      <c r="F20" s="61" t="s">
        <v>339</v>
      </c>
      <c r="G20" s="105"/>
      <c r="H20" s="61" t="s">
        <v>337</v>
      </c>
      <c r="I20" s="105"/>
      <c r="J20" s="61" t="s">
        <v>345</v>
      </c>
      <c r="K20" s="105"/>
      <c r="L20" s="61" t="s">
        <v>351</v>
      </c>
      <c r="M20" s="103"/>
      <c r="N20" s="1"/>
    </row>
    <row r="21" spans="1:14" ht="76.5">
      <c r="A21" s="1"/>
      <c r="B21" s="124" t="str">
        <f>Scoping!C19</f>
        <v>The manpower situation</v>
      </c>
      <c r="C21" s="125"/>
      <c r="D21" s="32"/>
      <c r="E21" s="32"/>
      <c r="F21" s="32"/>
      <c r="G21" s="32"/>
      <c r="H21" s="34" t="str">
        <f>Scoping!D19</f>
        <v>Knowlegeable manpower are being eroded from the SANDF and Armscor. The industry still do have enough manpower due to international business, though there are scarcities in various important disciplines.</v>
      </c>
      <c r="I21" s="32"/>
      <c r="J21" s="32"/>
      <c r="K21" s="32"/>
      <c r="L21" s="32"/>
      <c r="M21" s="33"/>
      <c r="N21" s="1"/>
    </row>
    <row r="22" spans="1:14" ht="51">
      <c r="A22" s="1"/>
      <c r="B22" s="30"/>
      <c r="C22" s="60" t="s">
        <v>237</v>
      </c>
      <c r="D22" s="61" t="s">
        <v>353</v>
      </c>
      <c r="E22" s="105" t="s">
        <v>357</v>
      </c>
      <c r="F22" s="61" t="s">
        <v>359</v>
      </c>
      <c r="G22" s="105" t="s">
        <v>374</v>
      </c>
      <c r="H22" s="61" t="s">
        <v>358</v>
      </c>
      <c r="I22" s="105" t="s">
        <v>375</v>
      </c>
      <c r="J22" s="61" t="s">
        <v>360</v>
      </c>
      <c r="K22" s="105" t="s">
        <v>376</v>
      </c>
      <c r="L22" s="61" t="s">
        <v>361</v>
      </c>
      <c r="M22" s="103" t="s">
        <v>377</v>
      </c>
      <c r="N22" s="1"/>
    </row>
    <row r="23" spans="1:14" ht="66" customHeight="1">
      <c r="A23" s="1"/>
      <c r="B23" s="30"/>
      <c r="C23" s="60" t="s">
        <v>238</v>
      </c>
      <c r="D23" s="61" t="s">
        <v>354</v>
      </c>
      <c r="E23" s="105"/>
      <c r="F23" s="61" t="s">
        <v>373</v>
      </c>
      <c r="G23" s="105"/>
      <c r="H23" s="61" t="s">
        <v>362</v>
      </c>
      <c r="I23" s="105"/>
      <c r="J23" s="61" t="s">
        <v>363</v>
      </c>
      <c r="K23" s="105"/>
      <c r="L23" s="61" t="s">
        <v>364</v>
      </c>
      <c r="M23" s="103"/>
      <c r="N23" s="1"/>
    </row>
    <row r="24" spans="1:14" ht="63.75">
      <c r="A24" s="1"/>
      <c r="B24" s="30"/>
      <c r="C24" s="60" t="s">
        <v>239</v>
      </c>
      <c r="D24" s="61" t="s">
        <v>355</v>
      </c>
      <c r="E24" s="105"/>
      <c r="F24" s="61" t="s">
        <v>365</v>
      </c>
      <c r="G24" s="105"/>
      <c r="H24" s="61" t="s">
        <v>366</v>
      </c>
      <c r="I24" s="105"/>
      <c r="J24" s="61" t="s">
        <v>367</v>
      </c>
      <c r="K24" s="105"/>
      <c r="L24" s="61" t="s">
        <v>368</v>
      </c>
      <c r="M24" s="103"/>
      <c r="N24" s="1"/>
    </row>
    <row r="25" spans="1:14" ht="107.25" customHeight="1">
      <c r="A25" s="1"/>
      <c r="B25" s="30"/>
      <c r="C25" s="60" t="s">
        <v>240</v>
      </c>
      <c r="D25" s="61" t="s">
        <v>356</v>
      </c>
      <c r="E25" s="105"/>
      <c r="F25" s="61" t="s">
        <v>369</v>
      </c>
      <c r="G25" s="105"/>
      <c r="H25" s="61" t="s">
        <v>370</v>
      </c>
      <c r="I25" s="105"/>
      <c r="J25" s="61" t="s">
        <v>371</v>
      </c>
      <c r="K25" s="105"/>
      <c r="L25" s="61" t="s">
        <v>372</v>
      </c>
      <c r="M25" s="103"/>
      <c r="N25" s="1"/>
    </row>
    <row r="26" spans="1:14" ht="76.5">
      <c r="A26" s="1"/>
      <c r="B26" s="30"/>
      <c r="C26" s="60" t="s">
        <v>241</v>
      </c>
      <c r="D26" s="61" t="s">
        <v>356</v>
      </c>
      <c r="E26" s="105"/>
      <c r="F26" s="61" t="s">
        <v>369</v>
      </c>
      <c r="G26" s="105"/>
      <c r="H26" s="61" t="s">
        <v>370</v>
      </c>
      <c r="I26" s="105"/>
      <c r="J26" s="61" t="s">
        <v>371</v>
      </c>
      <c r="K26" s="105"/>
      <c r="L26" s="61" t="s">
        <v>372</v>
      </c>
      <c r="M26" s="103"/>
      <c r="N26" s="1"/>
    </row>
    <row r="27" spans="1:14" ht="63.75">
      <c r="A27" s="1"/>
      <c r="B27" s="124" t="str">
        <f>Scoping!C20</f>
        <v>Relationships between roleplayers</v>
      </c>
      <c r="C27" s="125"/>
      <c r="D27" s="32"/>
      <c r="E27" s="32"/>
      <c r="F27" s="32"/>
      <c r="G27" s="32"/>
      <c r="H27" s="34" t="str">
        <f>Scoping!D20</f>
        <v>The relationships between the SANDF, DOD, Armscor and the industry is on a friendly basis, although somewhat strained because of the  strain on the budget.</v>
      </c>
      <c r="I27" s="32"/>
      <c r="J27" s="32"/>
      <c r="K27" s="32"/>
      <c r="L27" s="32"/>
      <c r="M27" s="33"/>
      <c r="N27" s="1"/>
    </row>
    <row r="28" spans="1:14" ht="63.75">
      <c r="A28" s="1"/>
      <c r="B28" s="30"/>
      <c r="C28" s="60" t="s">
        <v>242</v>
      </c>
      <c r="D28" s="61" t="s">
        <v>378</v>
      </c>
      <c r="E28" s="105" t="s">
        <v>16</v>
      </c>
      <c r="F28" s="61" t="s">
        <v>379</v>
      </c>
      <c r="G28" s="105" t="s">
        <v>17</v>
      </c>
      <c r="H28" s="61" t="s">
        <v>380</v>
      </c>
      <c r="I28" s="105" t="s">
        <v>18</v>
      </c>
      <c r="J28" s="61" t="s">
        <v>381</v>
      </c>
      <c r="K28" s="105" t="s">
        <v>19</v>
      </c>
      <c r="L28" s="61" t="s">
        <v>382</v>
      </c>
      <c r="M28" s="103" t="s">
        <v>20</v>
      </c>
      <c r="N28" s="1"/>
    </row>
    <row r="29" spans="1:14" ht="94.5" customHeight="1">
      <c r="A29" s="1"/>
      <c r="B29" s="30"/>
      <c r="C29" s="60" t="s">
        <v>243</v>
      </c>
      <c r="D29" s="61" t="s">
        <v>383</v>
      </c>
      <c r="E29" s="105"/>
      <c r="F29" s="61" t="s">
        <v>384</v>
      </c>
      <c r="G29" s="105"/>
      <c r="H29" s="61" t="s">
        <v>431</v>
      </c>
      <c r="I29" s="105"/>
      <c r="J29" s="61" t="s">
        <v>432</v>
      </c>
      <c r="K29" s="105"/>
      <c r="L29" s="61" t="s">
        <v>0</v>
      </c>
      <c r="M29" s="103"/>
      <c r="N29" s="1"/>
    </row>
    <row r="30" spans="1:14" ht="129.75" customHeight="1">
      <c r="A30" s="1"/>
      <c r="B30" s="30"/>
      <c r="C30" s="60" t="s">
        <v>244</v>
      </c>
      <c r="D30" s="61" t="s">
        <v>1</v>
      </c>
      <c r="E30" s="105"/>
      <c r="F30" s="61" t="s">
        <v>2</v>
      </c>
      <c r="G30" s="105"/>
      <c r="H30" s="61" t="s">
        <v>3</v>
      </c>
      <c r="I30" s="105"/>
      <c r="J30" s="61" t="s">
        <v>4</v>
      </c>
      <c r="K30" s="105"/>
      <c r="L30" s="61" t="s">
        <v>5</v>
      </c>
      <c r="M30" s="103"/>
      <c r="N30" s="1"/>
    </row>
    <row r="31" spans="1:14" ht="132.75" customHeight="1">
      <c r="A31" s="1"/>
      <c r="B31" s="30"/>
      <c r="C31" s="60" t="s">
        <v>245</v>
      </c>
      <c r="D31" s="61" t="s">
        <v>6</v>
      </c>
      <c r="E31" s="105"/>
      <c r="F31" s="61" t="s">
        <v>7</v>
      </c>
      <c r="G31" s="105"/>
      <c r="H31" s="61" t="s">
        <v>8</v>
      </c>
      <c r="I31" s="105"/>
      <c r="J31" s="61" t="s">
        <v>9</v>
      </c>
      <c r="K31" s="105"/>
      <c r="L31" s="61" t="s">
        <v>10</v>
      </c>
      <c r="M31" s="103"/>
      <c r="N31" s="1"/>
    </row>
    <row r="32" spans="1:14" ht="130.5" customHeight="1">
      <c r="A32" s="1"/>
      <c r="B32" s="30"/>
      <c r="C32" s="60" t="s">
        <v>246</v>
      </c>
      <c r="D32" s="61" t="s">
        <v>11</v>
      </c>
      <c r="E32" s="105"/>
      <c r="F32" s="61" t="s">
        <v>12</v>
      </c>
      <c r="G32" s="105"/>
      <c r="H32" s="61" t="s">
        <v>13</v>
      </c>
      <c r="I32" s="105"/>
      <c r="J32" s="61" t="s">
        <v>14</v>
      </c>
      <c r="K32" s="105"/>
      <c r="L32" s="61" t="s">
        <v>15</v>
      </c>
      <c r="M32" s="103"/>
      <c r="N32" s="1"/>
    </row>
    <row r="33" spans="1:14" ht="38.25">
      <c r="A33" s="1"/>
      <c r="B33" s="124" t="str">
        <f>Scoping!C21</f>
        <v>Technology</v>
      </c>
      <c r="C33" s="125"/>
      <c r="D33" s="32"/>
      <c r="E33" s="32"/>
      <c r="F33" s="32"/>
      <c r="G33" s="32"/>
      <c r="H33" s="32" t="str">
        <f>Scoping!D21</f>
        <v>Most existing weapon systems utilise old technologies and little new technologies are being developed by the SANDF.</v>
      </c>
      <c r="I33" s="32"/>
      <c r="J33" s="32"/>
      <c r="K33" s="32"/>
      <c r="L33" s="32"/>
      <c r="M33" s="33"/>
      <c r="N33" s="1"/>
    </row>
    <row r="34" spans="1:14" ht="51">
      <c r="A34" s="1"/>
      <c r="B34" s="30"/>
      <c r="C34" s="60" t="s">
        <v>247</v>
      </c>
      <c r="D34" s="61" t="s">
        <v>48</v>
      </c>
      <c r="E34" s="105" t="s">
        <v>47</v>
      </c>
      <c r="F34" s="61" t="s">
        <v>49</v>
      </c>
      <c r="G34" s="105" t="s">
        <v>112</v>
      </c>
      <c r="H34" s="61" t="s">
        <v>50</v>
      </c>
      <c r="I34" s="105" t="s">
        <v>113</v>
      </c>
      <c r="J34" s="61" t="s">
        <v>51</v>
      </c>
      <c r="K34" s="105" t="s">
        <v>140</v>
      </c>
      <c r="L34" s="61" t="s">
        <v>52</v>
      </c>
      <c r="M34" s="103" t="s">
        <v>141</v>
      </c>
      <c r="N34" s="1"/>
    </row>
    <row r="35" spans="1:14" ht="76.5">
      <c r="A35" s="1"/>
      <c r="B35" s="30"/>
      <c r="C35" s="60" t="s">
        <v>248</v>
      </c>
      <c r="D35" s="61" t="s">
        <v>26</v>
      </c>
      <c r="E35" s="105"/>
      <c r="F35" s="61" t="s">
        <v>27</v>
      </c>
      <c r="G35" s="105"/>
      <c r="H35" s="61" t="s">
        <v>28</v>
      </c>
      <c r="I35" s="105"/>
      <c r="J35" s="61" t="s">
        <v>29</v>
      </c>
      <c r="K35" s="105"/>
      <c r="L35" s="61" t="s">
        <v>30</v>
      </c>
      <c r="M35" s="103"/>
      <c r="N35" s="1"/>
    </row>
    <row r="36" spans="1:14" ht="122.25" customHeight="1">
      <c r="A36" s="1"/>
      <c r="B36" s="30"/>
      <c r="C36" s="60" t="s">
        <v>249</v>
      </c>
      <c r="D36" s="61" t="s">
        <v>31</v>
      </c>
      <c r="E36" s="105"/>
      <c r="F36" s="61" t="s">
        <v>32</v>
      </c>
      <c r="G36" s="105"/>
      <c r="H36" s="61" t="s">
        <v>34</v>
      </c>
      <c r="I36" s="105"/>
      <c r="J36" s="61" t="s">
        <v>35</v>
      </c>
      <c r="K36" s="105"/>
      <c r="L36" s="61" t="s">
        <v>36</v>
      </c>
      <c r="M36" s="103"/>
      <c r="N36" s="1"/>
    </row>
    <row r="37" spans="1:14" ht="76.5">
      <c r="A37" s="1"/>
      <c r="B37" s="30"/>
      <c r="C37" s="60" t="s">
        <v>250</v>
      </c>
      <c r="D37" s="61" t="s">
        <v>40</v>
      </c>
      <c r="E37" s="105"/>
      <c r="F37" s="61" t="s">
        <v>37</v>
      </c>
      <c r="G37" s="105"/>
      <c r="H37" s="61" t="s">
        <v>38</v>
      </c>
      <c r="I37" s="105"/>
      <c r="J37" s="61" t="s">
        <v>39</v>
      </c>
      <c r="K37" s="105"/>
      <c r="L37" s="61" t="s">
        <v>45</v>
      </c>
      <c r="M37" s="103"/>
      <c r="N37" s="1"/>
    </row>
    <row r="38" spans="1:14" ht="75.75" customHeight="1">
      <c r="A38" s="1"/>
      <c r="B38" s="30"/>
      <c r="C38" s="60" t="s">
        <v>251</v>
      </c>
      <c r="D38" s="61" t="s">
        <v>41</v>
      </c>
      <c r="E38" s="105"/>
      <c r="F38" s="61" t="s">
        <v>42</v>
      </c>
      <c r="G38" s="105"/>
      <c r="H38" s="61" t="s">
        <v>43</v>
      </c>
      <c r="I38" s="105"/>
      <c r="J38" s="61" t="s">
        <v>44</v>
      </c>
      <c r="K38" s="105"/>
      <c r="L38" s="61" t="s">
        <v>46</v>
      </c>
      <c r="M38" s="103"/>
      <c r="N38" s="1"/>
    </row>
    <row r="39" spans="1:14" ht="51">
      <c r="A39" s="1"/>
      <c r="B39" s="124" t="str">
        <f>Scoping!C22</f>
        <v>Equipment status</v>
      </c>
      <c r="C39" s="125"/>
      <c r="D39" s="32"/>
      <c r="E39" s="32"/>
      <c r="F39" s="32"/>
      <c r="G39" s="32"/>
      <c r="H39" s="34" t="str">
        <f>Scoping!D22</f>
        <v>The equipment of the SANDF is in a questionable state and it is deteriorating due to a lack of operating funds.</v>
      </c>
      <c r="I39" s="32"/>
      <c r="J39" s="32"/>
      <c r="K39" s="32"/>
      <c r="L39" s="32"/>
      <c r="M39" s="33"/>
      <c r="N39" s="1"/>
    </row>
    <row r="40" spans="1:14" ht="51">
      <c r="A40" s="1"/>
      <c r="B40" s="30"/>
      <c r="C40" s="60" t="s">
        <v>252</v>
      </c>
      <c r="D40" s="61" t="s">
        <v>21</v>
      </c>
      <c r="E40" s="105" t="s">
        <v>73</v>
      </c>
      <c r="F40" s="61" t="s">
        <v>22</v>
      </c>
      <c r="G40" s="105" t="s">
        <v>74</v>
      </c>
      <c r="H40" s="61" t="s">
        <v>23</v>
      </c>
      <c r="I40" s="105" t="s">
        <v>75</v>
      </c>
      <c r="J40" s="61" t="s">
        <v>24</v>
      </c>
      <c r="K40" s="105" t="s">
        <v>76</v>
      </c>
      <c r="L40" s="61" t="s">
        <v>25</v>
      </c>
      <c r="M40" s="103" t="s">
        <v>77</v>
      </c>
      <c r="N40" s="1"/>
    </row>
    <row r="41" spans="1:14" ht="63.75">
      <c r="A41" s="1"/>
      <c r="B41" s="30"/>
      <c r="C41" s="60" t="s">
        <v>253</v>
      </c>
      <c r="D41" s="61" t="s">
        <v>53</v>
      </c>
      <c r="E41" s="105"/>
      <c r="F41" s="61" t="s">
        <v>54</v>
      </c>
      <c r="G41" s="105"/>
      <c r="H41" s="61" t="s">
        <v>55</v>
      </c>
      <c r="I41" s="105"/>
      <c r="J41" s="61" t="s">
        <v>56</v>
      </c>
      <c r="K41" s="105"/>
      <c r="L41" s="61" t="s">
        <v>57</v>
      </c>
      <c r="M41" s="103"/>
      <c r="N41" s="1"/>
    </row>
    <row r="42" spans="1:14" ht="51">
      <c r="A42" s="1"/>
      <c r="B42" s="30"/>
      <c r="C42" s="60" t="s">
        <v>254</v>
      </c>
      <c r="D42" s="61" t="s">
        <v>58</v>
      </c>
      <c r="E42" s="105"/>
      <c r="F42" s="61" t="s">
        <v>61</v>
      </c>
      <c r="G42" s="105"/>
      <c r="H42" s="61" t="s">
        <v>64</v>
      </c>
      <c r="I42" s="105"/>
      <c r="J42" s="61" t="s">
        <v>67</v>
      </c>
      <c r="K42" s="105"/>
      <c r="L42" s="61" t="s">
        <v>70</v>
      </c>
      <c r="M42" s="103"/>
      <c r="N42" s="1"/>
    </row>
    <row r="43" spans="1:14" ht="51">
      <c r="A43" s="1"/>
      <c r="B43" s="30"/>
      <c r="C43" s="60" t="s">
        <v>255</v>
      </c>
      <c r="D43" s="61" t="s">
        <v>59</v>
      </c>
      <c r="E43" s="105"/>
      <c r="F43" s="61" t="s">
        <v>62</v>
      </c>
      <c r="G43" s="105"/>
      <c r="H43" s="61" t="s">
        <v>65</v>
      </c>
      <c r="I43" s="105"/>
      <c r="J43" s="61" t="s">
        <v>68</v>
      </c>
      <c r="K43" s="105"/>
      <c r="L43" s="61" t="s">
        <v>71</v>
      </c>
      <c r="M43" s="103"/>
      <c r="N43" s="1"/>
    </row>
    <row r="44" spans="1:14" ht="76.5">
      <c r="A44" s="1"/>
      <c r="B44" s="30"/>
      <c r="C44" s="60" t="s">
        <v>256</v>
      </c>
      <c r="D44" s="61" t="s">
        <v>60</v>
      </c>
      <c r="E44" s="105"/>
      <c r="F44" s="61" t="s">
        <v>63</v>
      </c>
      <c r="G44" s="105"/>
      <c r="H44" s="61" t="s">
        <v>66</v>
      </c>
      <c r="I44" s="105"/>
      <c r="J44" s="61" t="s">
        <v>69</v>
      </c>
      <c r="K44" s="105"/>
      <c r="L44" s="61" t="s">
        <v>72</v>
      </c>
      <c r="M44" s="103"/>
      <c r="N44" s="1"/>
    </row>
    <row r="45" spans="1:14" ht="47.25" customHeight="1">
      <c r="A45" s="1"/>
      <c r="B45" s="124" t="str">
        <f>Scoping!C23</f>
        <v>International Business</v>
      </c>
      <c r="C45" s="125"/>
      <c r="D45" s="32"/>
      <c r="E45" s="32"/>
      <c r="F45" s="32"/>
      <c r="G45" s="32"/>
      <c r="H45" s="34" t="str">
        <f>Scoping!D23</f>
        <v>International business is on a moderate level, allowing the most of the contractors to survive.</v>
      </c>
      <c r="I45" s="32"/>
      <c r="J45" s="32"/>
      <c r="K45" s="32"/>
      <c r="L45" s="32"/>
      <c r="M45" s="33"/>
      <c r="N45" s="1"/>
    </row>
    <row r="46" spans="1:14" ht="63.75">
      <c r="A46" s="1"/>
      <c r="B46" s="30"/>
      <c r="C46" s="60" t="s">
        <v>257</v>
      </c>
      <c r="D46" s="61" t="s">
        <v>106</v>
      </c>
      <c r="E46" s="105" t="s">
        <v>107</v>
      </c>
      <c r="F46" s="61" t="s">
        <v>82</v>
      </c>
      <c r="G46" s="105" t="s">
        <v>108</v>
      </c>
      <c r="H46" s="61" t="s">
        <v>91</v>
      </c>
      <c r="I46" s="105" t="s">
        <v>109</v>
      </c>
      <c r="J46" s="61" t="s">
        <v>96</v>
      </c>
      <c r="K46" s="105" t="s">
        <v>110</v>
      </c>
      <c r="L46" s="61" t="s">
        <v>101</v>
      </c>
      <c r="M46" s="103" t="s">
        <v>111</v>
      </c>
      <c r="N46" s="1"/>
    </row>
    <row r="47" spans="1:14" ht="51">
      <c r="A47" s="1"/>
      <c r="B47" s="30"/>
      <c r="C47" s="60" t="s">
        <v>258</v>
      </c>
      <c r="D47" s="61" t="s">
        <v>78</v>
      </c>
      <c r="E47" s="105"/>
      <c r="F47" s="61" t="s">
        <v>83</v>
      </c>
      <c r="G47" s="105"/>
      <c r="H47" s="61" t="s">
        <v>92</v>
      </c>
      <c r="I47" s="105"/>
      <c r="J47" s="61" t="s">
        <v>97</v>
      </c>
      <c r="K47" s="105"/>
      <c r="L47" s="61" t="s">
        <v>102</v>
      </c>
      <c r="M47" s="103"/>
      <c r="N47" s="1"/>
    </row>
    <row r="48" spans="1:14" ht="51">
      <c r="A48" s="1"/>
      <c r="B48" s="30"/>
      <c r="C48" s="60" t="s">
        <v>259</v>
      </c>
      <c r="D48" s="61" t="s">
        <v>79</v>
      </c>
      <c r="E48" s="105"/>
      <c r="F48" s="61" t="s">
        <v>84</v>
      </c>
      <c r="G48" s="105"/>
      <c r="H48" s="61" t="s">
        <v>93</v>
      </c>
      <c r="I48" s="105"/>
      <c r="J48" s="61" t="s">
        <v>98</v>
      </c>
      <c r="K48" s="105"/>
      <c r="L48" s="61" t="s">
        <v>103</v>
      </c>
      <c r="M48" s="103"/>
      <c r="N48" s="1"/>
    </row>
    <row r="49" spans="1:14" ht="51">
      <c r="A49" s="1"/>
      <c r="B49" s="30"/>
      <c r="C49" s="60" t="s">
        <v>260</v>
      </c>
      <c r="D49" s="61" t="s">
        <v>80</v>
      </c>
      <c r="E49" s="105"/>
      <c r="F49" s="61" t="s">
        <v>85</v>
      </c>
      <c r="G49" s="105"/>
      <c r="H49" s="61" t="s">
        <v>94</v>
      </c>
      <c r="I49" s="105"/>
      <c r="J49" s="61" t="s">
        <v>99</v>
      </c>
      <c r="K49" s="105"/>
      <c r="L49" s="61" t="s">
        <v>104</v>
      </c>
      <c r="M49" s="103"/>
      <c r="N49" s="1"/>
    </row>
    <row r="50" spans="1:14" ht="77.25" thickBot="1">
      <c r="A50" s="1"/>
      <c r="B50" s="31"/>
      <c r="C50" s="66" t="s">
        <v>261</v>
      </c>
      <c r="D50" s="67" t="s">
        <v>81</v>
      </c>
      <c r="E50" s="101"/>
      <c r="F50" s="67" t="s">
        <v>86</v>
      </c>
      <c r="G50" s="101"/>
      <c r="H50" s="67" t="s">
        <v>95</v>
      </c>
      <c r="I50" s="101"/>
      <c r="J50" s="67" t="s">
        <v>100</v>
      </c>
      <c r="K50" s="101"/>
      <c r="L50" s="67" t="s">
        <v>105</v>
      </c>
      <c r="M50" s="104"/>
      <c r="N50" s="1"/>
    </row>
    <row r="51" spans="1:14" ht="13.5" thickTop="1">
      <c r="A51" s="1"/>
      <c r="B51" s="1"/>
      <c r="C51" s="1"/>
      <c r="D51" s="3"/>
      <c r="E51" s="3"/>
      <c r="F51" s="3"/>
      <c r="G51" s="3"/>
      <c r="H51" s="3"/>
      <c r="I51" s="3"/>
      <c r="J51" s="3"/>
      <c r="K51" s="3"/>
      <c r="L51" s="3"/>
      <c r="M51" s="3"/>
      <c r="N51" s="1"/>
    </row>
    <row r="52" spans="1:14" ht="12.75" hidden="1">
      <c r="A52" s="1"/>
      <c r="B52" s="1"/>
      <c r="C52" s="1"/>
      <c r="D52" s="3"/>
      <c r="E52" s="3"/>
      <c r="F52" s="3"/>
      <c r="G52" s="3"/>
      <c r="H52" s="3"/>
      <c r="I52" s="3"/>
      <c r="J52" s="3"/>
      <c r="K52" s="3"/>
      <c r="L52" s="3"/>
      <c r="M52" s="3"/>
      <c r="N52" s="1"/>
    </row>
    <row r="53" spans="1:14" ht="13.5" hidden="1" thickBot="1">
      <c r="A53" s="1"/>
      <c r="B53" s="1"/>
      <c r="C53" s="1"/>
      <c r="D53" s="3"/>
      <c r="E53" s="3"/>
      <c r="F53" s="3"/>
      <c r="G53" s="3"/>
      <c r="H53" s="3"/>
      <c r="I53" s="3"/>
      <c r="J53" s="3"/>
      <c r="K53" s="3"/>
      <c r="L53" s="3"/>
      <c r="M53" s="3"/>
      <c r="N53" s="1"/>
    </row>
    <row r="54" spans="1:20" ht="13.5" hidden="1" thickTop="1">
      <c r="A54" s="1"/>
      <c r="B54" s="111" t="s">
        <v>87</v>
      </c>
      <c r="C54" s="112"/>
      <c r="D54" s="112"/>
      <c r="E54" s="112"/>
      <c r="F54" s="112"/>
      <c r="G54" s="7"/>
      <c r="H54" s="7"/>
      <c r="I54" s="7"/>
      <c r="J54" s="7"/>
      <c r="K54" s="7"/>
      <c r="L54" s="7"/>
      <c r="M54" s="8"/>
      <c r="N54" s="1"/>
      <c r="O54" s="113" t="s">
        <v>88</v>
      </c>
      <c r="P54" s="114"/>
      <c r="Q54" s="115"/>
      <c r="R54" s="35" t="s">
        <v>142</v>
      </c>
      <c r="S54" s="35"/>
      <c r="T54" s="36"/>
    </row>
    <row r="55" spans="1:20" s="1" customFormat="1" ht="28.5" customHeight="1" hidden="1">
      <c r="A55" s="4"/>
      <c r="B55" s="128" t="str">
        <f>B3</f>
        <v>The Threat</v>
      </c>
      <c r="C55" s="120"/>
      <c r="D55" s="9"/>
      <c r="E55" s="9"/>
      <c r="F55" s="9"/>
      <c r="G55" s="9"/>
      <c r="H55" s="9"/>
      <c r="I55" s="9"/>
      <c r="J55" s="9"/>
      <c r="K55" s="9"/>
      <c r="L55" s="9"/>
      <c r="M55" s="10"/>
      <c r="O55" s="37" t="s">
        <v>185</v>
      </c>
      <c r="P55" s="17"/>
      <c r="Q55" s="38"/>
      <c r="R55" s="17"/>
      <c r="S55" s="17"/>
      <c r="T55" s="38"/>
    </row>
    <row r="56" spans="1:20" s="1" customFormat="1" ht="89.25" hidden="1">
      <c r="A56" s="4"/>
      <c r="B56" s="11"/>
      <c r="C56" s="12" t="str">
        <f>C4</f>
        <v>International deployment</v>
      </c>
      <c r="D56" s="9" t="str">
        <f>IF(Scoping!$D$25="Positive",D4,L4)</f>
        <v>No international deployment but good relations and due to excellent standard becomes a model for African continent &amp; African Battlespace.</v>
      </c>
      <c r="E56" s="120" t="str">
        <f>IF(Scoping!$D$25="Positive",Analysis!E4,Analysis!M4)</f>
        <v>The SANDF is managed on an internationally acceptable level with a limited budget for Armour. Maintenance and repair continues at a low key and capital projects addressing armour needs are postponed further still.</v>
      </c>
      <c r="F56" s="9" t="str">
        <f>IF(Scoping!$D$25="Positive",F4,J4)</f>
        <v>No International deployment, but an invitation to joint exercises</v>
      </c>
      <c r="G56" s="120" t="str">
        <f>IF(Scoping!$D$25="Positive",Analysis!G4,Analysis!K4)</f>
        <v>SANDF manpower situation will improve and more focus will be placed on training and force preparation. Limited funds will be available for maintenance &amp; repair and capital projects may be further postponed.</v>
      </c>
      <c r="H56" s="9" t="str">
        <f>H4</f>
        <v>No international deployment but friendly relations with foreign Defence Forces</v>
      </c>
      <c r="I56" s="120" t="str">
        <f>I4</f>
        <v>There is no obvious need for armour deployment, and limited opposition against the concept of armour. Armour troops are being used in Infantry role. Limited funds for maintenance &amp; repair and slight risk that future armour projects will not continue.</v>
      </c>
      <c r="J56" s="9" t="str">
        <f>IF(Scoping!$D$25="Positive",J4,F4)</f>
        <v>No international deployment</v>
      </c>
      <c r="K56" s="120" t="str">
        <f>IF(Scoping!$D$25="Positive",Analysis!K4,Analysis!G4)</f>
        <v>There is an increasing awareness that Armour is still needed for a balanced force. Future operating budgets are increased and  the future of capital projects seems to be more certain.</v>
      </c>
      <c r="L56" s="9" t="str">
        <f>IF(Scoping!$D$25="Positive",L4,D4)</f>
        <v>The RSA  asked to supply a contingent of forces for an International deployment.</v>
      </c>
      <c r="M56" s="121" t="str">
        <f>IF(Scoping!$D$25="Positive",Analysis!M4,Analysis!E4)</f>
        <v>A strong requirement for armour support in Central Africa must be met with Rooikat, as well as  border patrols and urban patrols. This calls for greater maintenace spending and favours  future armour -related projects</v>
      </c>
      <c r="O56" s="37" t="str">
        <f>C56&amp;" : "&amp;F56</f>
        <v>International deployment : No International deployment, but an invitation to joint exercises</v>
      </c>
      <c r="P56" s="17" t="str">
        <f>C56&amp;" : "&amp;H56</f>
        <v>International deployment : No international deployment but friendly relations with foreign Defence Forces</v>
      </c>
      <c r="Q56" s="38" t="str">
        <f>C56&amp;" : "&amp;J56</f>
        <v>International deployment : No international deployment</v>
      </c>
      <c r="R56" s="17" t="str">
        <f>O56&amp;" ; "&amp;O57&amp;" ; "&amp;O58&amp;" ; "&amp;O59&amp;" ; "&amp;O60</f>
        <v>International deployment : No International deployment, but an invitation to joint exercises ; Africa deployment : Limited presence in Africa. ; Border problems : Border under control and influx problem can be contained ; Internal instability : No internal unrest ; Crime &amp; corruption : Crime subsides so that SANDF can scale down on support.</v>
      </c>
      <c r="S56" s="17" t="str">
        <f>P56&amp;" ; "&amp;P57&amp;" ; "&amp;P58&amp;" ; "&amp;P59&amp;" ; "&amp;P60</f>
        <v>International deployment : No international deployment but friendly relations with foreign Defence Forces ; Africa deployment : Two battallions full time deployed in Central Africa on Peacekeeping missions. ; Border problems : Limited border problems, mainly in relation to illegal immigration ; Internal instability : Limited internal unrest ; Crime &amp; corruption : Crime and corruption to such an extent that SANDF must support SAPS</v>
      </c>
      <c r="T56" s="38" t="str">
        <f>Q56&amp;" ; "&amp;Q57&amp;" ; "&amp;Q58&amp;" ; "&amp;Q59&amp;" ; "&amp;Q60</f>
        <v>International deployment : No international deployment ; Africa deployment : Deployment in Africa requires stronger protection. ; Border problems : Influx control on borders warrants  armoured patrols ; Internal instability : Internal unrest but no need for armour involvement ; Crime &amp; corruption : Crime and corruption high and SANDF in support of SAPS</v>
      </c>
    </row>
    <row r="57" spans="1:20" s="1" customFormat="1" ht="51" hidden="1">
      <c r="A57" s="4"/>
      <c r="B57" s="11"/>
      <c r="C57" s="12" t="str">
        <f aca="true" t="shared" si="0" ref="C57:C102">C5</f>
        <v>Africa deployment</v>
      </c>
      <c r="D57" s="9" t="str">
        <f>IF(Scoping!$D$25="Positive",D5,L5)</f>
        <v>No deployment but South Africa takes a leading role in a sub-Saharan peaceforce with a small but well-trained contingent. Good interoperability.</v>
      </c>
      <c r="E57" s="120"/>
      <c r="F57" s="9" t="str">
        <f>IF(Scoping!$D$25="Positive",F5,J5)</f>
        <v>Limited presence in Africa.</v>
      </c>
      <c r="G57" s="120"/>
      <c r="H57" s="9" t="str">
        <f aca="true" t="shared" si="1" ref="H57:H102">H5</f>
        <v>Two battallions full time deployed in Central Africa on Peacekeeping missions.</v>
      </c>
      <c r="I57" s="120"/>
      <c r="J57" s="9" t="str">
        <f>IF(Scoping!$D$25="Positive",J5,F5)</f>
        <v>Deployment in Africa requires stronger protection.</v>
      </c>
      <c r="K57" s="120"/>
      <c r="L57" s="9" t="str">
        <f>IF(Scoping!$D$25="Positive",L5,D5)</f>
        <v>Africa becomes more hostile and heavy protection is needed for  own troops</v>
      </c>
      <c r="M57" s="121"/>
      <c r="O57" s="37" t="str">
        <f>C57&amp;" : "&amp;F57</f>
        <v>Africa deployment : Limited presence in Africa.</v>
      </c>
      <c r="P57" s="17" t="str">
        <f>C57&amp;" : "&amp;H57</f>
        <v>Africa deployment : Two battallions full time deployed in Central Africa on Peacekeeping missions.</v>
      </c>
      <c r="Q57" s="38" t="str">
        <f>C57&amp;" : "&amp;J57</f>
        <v>Africa deployment : Deployment in Africa requires stronger protection.</v>
      </c>
      <c r="R57" s="17"/>
      <c r="S57" s="17"/>
      <c r="T57" s="38"/>
    </row>
    <row r="58" spans="1:20" s="1" customFormat="1" ht="38.25" hidden="1">
      <c r="A58" s="4"/>
      <c r="B58" s="11"/>
      <c r="C58" s="12" t="str">
        <f t="shared" si="0"/>
        <v>Border problems</v>
      </c>
      <c r="D58" s="9" t="str">
        <f>IF(Scoping!$D$25="Positive",D6,L6)</f>
        <v>No border problems butselected bases on the border are being used for training purposes</v>
      </c>
      <c r="E58" s="120"/>
      <c r="F58" s="9" t="str">
        <f>IF(Scoping!$D$25="Positive",F6,J6)</f>
        <v>Border under control and influx problem can be contained</v>
      </c>
      <c r="G58" s="120"/>
      <c r="H58" s="9" t="str">
        <f t="shared" si="1"/>
        <v>Limited border problems, mainly in relation to illegal immigration</v>
      </c>
      <c r="I58" s="120"/>
      <c r="J58" s="9" t="str">
        <f>IF(Scoping!$D$25="Positive",J6,F6)</f>
        <v>Influx control on borders warrants  armoured patrols</v>
      </c>
      <c r="K58" s="120"/>
      <c r="L58" s="9" t="str">
        <f>IF(Scoping!$D$25="Positive",L6,D6)</f>
        <v>Instability in neighbouring territories lead to border hostilities</v>
      </c>
      <c r="M58" s="121"/>
      <c r="O58" s="37" t="str">
        <f>C58&amp;" : "&amp;F58</f>
        <v>Border problems : Border under control and influx problem can be contained</v>
      </c>
      <c r="P58" s="17" t="str">
        <f>C58&amp;" : "&amp;H58</f>
        <v>Border problems : Limited border problems, mainly in relation to illegal immigration</v>
      </c>
      <c r="Q58" s="38" t="str">
        <f>C58&amp;" : "&amp;J58</f>
        <v>Border problems : Influx control on borders warrants  armoured patrols</v>
      </c>
      <c r="R58" s="17"/>
      <c r="S58" s="17"/>
      <c r="T58" s="38"/>
    </row>
    <row r="59" spans="1:20" s="1" customFormat="1" ht="38.25" hidden="1">
      <c r="A59" s="4"/>
      <c r="B59" s="11"/>
      <c r="C59" s="12" t="str">
        <f t="shared" si="0"/>
        <v>Internal instability</v>
      </c>
      <c r="D59" s="9" t="str">
        <f>IF(Scoping!$D$25="Positive",D7,L7)</f>
        <v>Internal stability and peace</v>
      </c>
      <c r="E59" s="120"/>
      <c r="F59" s="9" t="str">
        <f>IF(Scoping!$D$25="Positive",F7,J7)</f>
        <v>No internal unrest</v>
      </c>
      <c r="G59" s="120"/>
      <c r="H59" s="9" t="str">
        <f t="shared" si="1"/>
        <v>Limited internal unrest</v>
      </c>
      <c r="I59" s="120"/>
      <c r="J59" s="9" t="str">
        <f>IF(Scoping!$D$25="Positive",J7,F7)</f>
        <v>Internal unrest but no need for armour involvement</v>
      </c>
      <c r="K59" s="120"/>
      <c r="L59" s="9" t="str">
        <f>IF(Scoping!$D$25="Positive",L7,D7)</f>
        <v>Internal unrest in the country simmers and SANDF becomes involved in internal stabilistion</v>
      </c>
      <c r="M59" s="121"/>
      <c r="O59" s="37" t="str">
        <f>C59&amp;" : "&amp;F59</f>
        <v>Internal instability : No internal unrest</v>
      </c>
      <c r="P59" s="17" t="str">
        <f>C59&amp;" : "&amp;H59</f>
        <v>Internal instability : Limited internal unrest</v>
      </c>
      <c r="Q59" s="38" t="str">
        <f>C59&amp;" : "&amp;J59</f>
        <v>Internal instability : Internal unrest but no need for armour involvement</v>
      </c>
      <c r="R59" s="17"/>
      <c r="S59" s="17"/>
      <c r="T59" s="38"/>
    </row>
    <row r="60" spans="1:20" s="1" customFormat="1" ht="38.25" hidden="1">
      <c r="A60" s="4"/>
      <c r="B60" s="11"/>
      <c r="C60" s="12" t="str">
        <f t="shared" si="0"/>
        <v>Crime &amp; corruption</v>
      </c>
      <c r="D60" s="9" t="str">
        <f>IF(Scoping!$D$25="Positive",D8,L8)</f>
        <v>Crime is reduced to acceptable levels</v>
      </c>
      <c r="E60" s="120"/>
      <c r="F60" s="9" t="str">
        <f>IF(Scoping!$D$25="Positive",F8,J8)</f>
        <v>Crime subsides so that SANDF can scale down on support.</v>
      </c>
      <c r="G60" s="120"/>
      <c r="H60" s="9" t="str">
        <f t="shared" si="1"/>
        <v>Crime and corruption to such an extent that SANDF must support SAPS</v>
      </c>
      <c r="I60" s="120"/>
      <c r="J60" s="9" t="str">
        <f>IF(Scoping!$D$25="Positive",J8,F8)</f>
        <v>Crime and corruption high and SANDF in support of SAPS</v>
      </c>
      <c r="K60" s="120"/>
      <c r="L60" s="9" t="str">
        <f>IF(Scoping!$D$25="Positive",L8,D8)</f>
        <v>SANDF is requested to help fight crime syndicates.</v>
      </c>
      <c r="M60" s="121"/>
      <c r="O60" s="37" t="str">
        <f>C60&amp;" : "&amp;F60</f>
        <v>Crime &amp; corruption : Crime subsides so that SANDF can scale down on support.</v>
      </c>
      <c r="P60" s="17" t="str">
        <f>C60&amp;" : "&amp;H60</f>
        <v>Crime &amp; corruption : Crime and corruption to such an extent that SANDF must support SAPS</v>
      </c>
      <c r="Q60" s="38" t="str">
        <f>C60&amp;" : "&amp;J60</f>
        <v>Crime &amp; corruption : Crime and corruption high and SANDF in support of SAPS</v>
      </c>
      <c r="R60" s="17"/>
      <c r="S60" s="17"/>
      <c r="T60" s="38"/>
    </row>
    <row r="61" spans="1:20" s="1" customFormat="1" ht="12.75" hidden="1">
      <c r="A61" s="4"/>
      <c r="B61" s="128" t="str">
        <f>B9</f>
        <v>The RSA Political Scenario</v>
      </c>
      <c r="C61" s="120"/>
      <c r="D61" s="9"/>
      <c r="E61" s="9"/>
      <c r="F61" s="9"/>
      <c r="G61" s="9"/>
      <c r="H61" s="9">
        <f>Scoping!D69</f>
        <v>0</v>
      </c>
      <c r="I61" s="9"/>
      <c r="J61" s="9"/>
      <c r="K61" s="9"/>
      <c r="L61" s="9"/>
      <c r="M61" s="10"/>
      <c r="O61" s="37"/>
      <c r="P61" s="17"/>
      <c r="Q61" s="38"/>
      <c r="R61" s="17"/>
      <c r="S61" s="17"/>
      <c r="T61" s="38"/>
    </row>
    <row r="62" spans="1:20" s="1" customFormat="1" ht="127.5" hidden="1">
      <c r="A62" s="4"/>
      <c r="B62" s="11"/>
      <c r="C62" s="12" t="str">
        <f t="shared" si="0"/>
        <v>Relationship with the West</v>
      </c>
      <c r="D62" s="9" t="str">
        <f>IF(Scoping!$D$26="Positive",D10,L10)</f>
        <v>The relationship with the West is excellent and they are willing to invest in the country and also co-operate on military level.</v>
      </c>
      <c r="E62" s="120" t="str">
        <f>IF(Scoping!$D$26="Positive",Analysis!E10,Analysis!M10)</f>
        <v>The SANDF is required to develop into a prestigeous organisation and there is a drive towards better equipment and  excellently trained soldiers.</v>
      </c>
      <c r="F62" s="9" t="str">
        <f>IF(Scoping!$D$26="Positive",F10,J10)</f>
        <v>Relationship with the West is good and improving. West is starting to trust SA and wants to become involved in Africa via SA.</v>
      </c>
      <c r="G62" s="120" t="str">
        <f>IF(Scoping!$D$26="Positive",Analysis!G10,Analysis!K10)</f>
        <v>The SANDF is given the opportunity to improve itself and its self-esteem and tries to become and stay the best in Africa.</v>
      </c>
      <c r="H62" s="9" t="str">
        <f t="shared" si="1"/>
        <v>Good relationships with the West and the RSA enjoys limited trust from Western leaders. Sa is seen as a door to Africa.</v>
      </c>
      <c r="I62" s="120" t="str">
        <f>I10</f>
        <v>Although the SANDF does not enjoy overwhelming favour in the country, its existence is not threatened. Funding is on a level where the force can just be sustained.</v>
      </c>
      <c r="J62" s="9" t="str">
        <f>IF(Scoping!$D$26="Positive",J10,F10)</f>
        <v>Relationship with the West is becoming cool and international trade is beginning to be hampered.</v>
      </c>
      <c r="K62" s="120" t="str">
        <f>IF(Scoping!$D$26="Positive",Analysis!K10,Analysis!G10)</f>
        <v>South Africa starts to feel somewhat threatened and various diplomatic initiatives are taken to try and resolve issues. There is a general feeling that our Defence capabilities should be enhanced.</v>
      </c>
      <c r="L62" s="9" t="str">
        <f>IF(Scoping!$D$26="Positive",L10,D10)</f>
        <v>RSA out of favour with the West due to political reasons and limited sanctions are imposed in some areas.</v>
      </c>
      <c r="M62" s="121" t="str">
        <f>IF(Scoping!$D$26="Positive",Analysis!M10,Analysis!E10)</f>
        <v>This isolationist scenario will have the influence of encouraging ownd weapons development and increased defence spending. The necessity of an armour capability will become increasingly clear.</v>
      </c>
      <c r="O62" s="37" t="str">
        <f>C62&amp;" : "&amp;F62</f>
        <v>Relationship with the West : Relationship with the West is good and improving. West is starting to trust SA and wants to become involved in Africa via SA.</v>
      </c>
      <c r="P62" s="17" t="str">
        <f>C62&amp;" : "&amp;H62</f>
        <v>Relationship with the West : Good relationships with the West and the RSA enjoys limited trust from Western leaders. Sa is seen as a door to Africa.</v>
      </c>
      <c r="Q62" s="38" t="str">
        <f>C62&amp;" : "&amp;J62</f>
        <v>Relationship with the West : Relationship with the West is becoming cool and international trade is beginning to be hampered.</v>
      </c>
      <c r="R62" s="17" t="str">
        <f>O62&amp;" ; "&amp;O63&amp;" ; "&amp;O64&amp;" ; "&amp;O65&amp;" ; "&amp;O66</f>
        <v>Relationship with the West : Relationship with the West is good and improving. West is starting to trust SA and wants to become involved in Africa via SA. ; Relationship in Africa : RSA's leadership role in Africa is acknowledged and the RSA is called to play a leading role in the African peace initiatives. ; Relationship with pariah states : Relationship with pariah states is cool and that is liked by the West ; Government politics : Government is stable and succeed in keeping the opposition satisfied ; State administration : State administration is improving</v>
      </c>
      <c r="S62" s="17" t="str">
        <f>P62&amp;" ; "&amp;P63&amp;" ; "&amp;P64&amp;" ; "&amp;P65&amp;" ; "&amp;P66</f>
        <v>Relationship with the West : Good relationships with the West and the RSA enjoys limited trust from Western leaders. Sa is seen as a door to Africa. ; Relationship in Africa : Relationships with Africa is sound, and we are beginning to be accepted as leader in sub-Saharan Africa. ; Relationship with pariah states : Relationship with pariah states in on a managed level and this grants us credibility in the eyes of the world. ; Government politics : Government is fairly stable althou a little plagued by internal strife. Healthy opposition politics. ; State administration : The state administration can cope with its work but is sluggish.</v>
      </c>
      <c r="T62" s="38" t="str">
        <f>Q62&amp;" ; "&amp;Q63&amp;" ; "&amp;Q64&amp;" ; "&amp;Q65&amp;" ; "&amp;Q66</f>
        <v>Relationship with the West : Relationship with the West is becoming cool and international trade is beginning to be hampered. ; Relationship in Africa : Relations with Africa is good on a formal level but RSA is being viewed  with suspicion, especially by frontline states. ; Relationship with pariah states : Relationship with pariah states casual ; Government politics : Uneasiness in political circles and much energy is wasted in political posturing ; State administration : State administration in an unsatisfactory condition.</v>
      </c>
    </row>
    <row r="63" spans="1:20" s="1" customFormat="1" ht="63.75" hidden="1">
      <c r="A63" s="4"/>
      <c r="B63" s="11"/>
      <c r="C63" s="12" t="str">
        <f t="shared" si="0"/>
        <v>Relationship in Africa</v>
      </c>
      <c r="D63" s="9" t="str">
        <f>IF(Scoping!$D$26="Positive",D11,L11)</f>
        <v>SA accepted as the undisputed leader in Africa and is asked to play a major role in the governance and defence of the sub-continent.</v>
      </c>
      <c r="E63" s="120"/>
      <c r="F63" s="9" t="str">
        <f>IF(Scoping!$D$26="Positive",F11,J11)</f>
        <v>RSA's leadership role in Africa is acknowledged and the RSA is called to play a leading role in the African peace initiatives.</v>
      </c>
      <c r="G63" s="120"/>
      <c r="H63" s="9" t="str">
        <f t="shared" si="1"/>
        <v>Relationships with Africa is sound, and we are beginning to be accepted as leader in sub-Saharan Africa.</v>
      </c>
      <c r="I63" s="120"/>
      <c r="J63" s="9" t="str">
        <f>IF(Scoping!$D$26="Positive",J11,F11)</f>
        <v>Relations with Africa is good on a formal level but RSA is being viewed  with suspicion, especially by frontline states.</v>
      </c>
      <c r="K63" s="120"/>
      <c r="L63" s="9" t="str">
        <f>IF(Scoping!$D$26="Positive",L11,D11)</f>
        <v>Relations with African continent becomes severely strained</v>
      </c>
      <c r="M63" s="121"/>
      <c r="O63" s="37" t="str">
        <f>C63&amp;" : "&amp;F63</f>
        <v>Relationship in Africa : RSA's leadership role in Africa is acknowledged and the RSA is called to play a leading role in the African peace initiatives.</v>
      </c>
      <c r="P63" s="17" t="str">
        <f>C63&amp;" : "&amp;H63</f>
        <v>Relationship in Africa : Relationships with Africa is sound, and we are beginning to be accepted as leader in sub-Saharan Africa.</v>
      </c>
      <c r="Q63" s="38" t="str">
        <f>C63&amp;" : "&amp;J63</f>
        <v>Relationship in Africa : Relations with Africa is good on a formal level but RSA is being viewed  with suspicion, especially by frontline states.</v>
      </c>
      <c r="R63" s="17"/>
      <c r="S63" s="17"/>
      <c r="T63" s="38"/>
    </row>
    <row r="64" spans="1:20" s="1" customFormat="1" ht="26.25" customHeight="1" hidden="1">
      <c r="A64" s="4"/>
      <c r="B64" s="11"/>
      <c r="C64" s="12" t="str">
        <f t="shared" si="0"/>
        <v>Relationship with pariah states</v>
      </c>
      <c r="D64" s="9" t="str">
        <f>IF(Scoping!$D$26="Positive",D12,L12)</f>
        <v>SA has distanced itself vrom the pariah states and has aligned itself more fundamentally with the developed world.</v>
      </c>
      <c r="E64" s="120"/>
      <c r="F64" s="9" t="str">
        <f>IF(Scoping!$D$26="Positive",F12,J12)</f>
        <v>Relationship with pariah states is cool and that is liked by the West</v>
      </c>
      <c r="G64" s="120"/>
      <c r="H64" s="9" t="str">
        <f t="shared" si="1"/>
        <v>Relationship with pariah states in on a managed level and this grants us credibility in the eyes of the world.</v>
      </c>
      <c r="I64" s="120"/>
      <c r="J64" s="9" t="str">
        <f>IF(Scoping!$D$26="Positive",J12,F12)</f>
        <v>Relationship with pariah states casual</v>
      </c>
      <c r="K64" s="120"/>
      <c r="L64" s="9" t="str">
        <f>IF(Scoping!$D$26="Positive",L12,D12)</f>
        <v>Relationship with such states good to the annoynance of the western world</v>
      </c>
      <c r="M64" s="121"/>
      <c r="O64" s="37" t="str">
        <f>C64&amp;" : "&amp;F64</f>
        <v>Relationship with pariah states : Relationship with pariah states is cool and that is liked by the West</v>
      </c>
      <c r="P64" s="17" t="str">
        <f>C64&amp;" : "&amp;H64</f>
        <v>Relationship with pariah states : Relationship with pariah states in on a managed level and this grants us credibility in the eyes of the world.</v>
      </c>
      <c r="Q64" s="38" t="str">
        <f>C64&amp;" : "&amp;J64</f>
        <v>Relationship with pariah states : Relationship with pariah states casual</v>
      </c>
      <c r="R64" s="17"/>
      <c r="S64" s="17"/>
      <c r="T64" s="38"/>
    </row>
    <row r="65" spans="1:20" s="1" customFormat="1" ht="51" hidden="1">
      <c r="A65" s="4"/>
      <c r="B65" s="11"/>
      <c r="C65" s="12" t="str">
        <f t="shared" si="0"/>
        <v>Government politics</v>
      </c>
      <c r="D65" s="9" t="str">
        <f>IF(Scoping!$D$26="Positive",D13,L13)</f>
        <v>The government performs well and the citizens of the country are happy. There is a lot of tolerance.</v>
      </c>
      <c r="E65" s="120"/>
      <c r="F65" s="9" t="str">
        <f>IF(Scoping!$D$26="Positive",F13,J13)</f>
        <v>Government is stable and succeed in keeping the opposition satisfied</v>
      </c>
      <c r="G65" s="120"/>
      <c r="H65" s="9" t="str">
        <f t="shared" si="1"/>
        <v>Government is fairly stable althou a little plagued by internal strife. Healthy opposition politics.</v>
      </c>
      <c r="I65" s="120"/>
      <c r="J65" s="9" t="str">
        <f>IF(Scoping!$D$26="Positive",J13,F13)</f>
        <v>Uneasiness in political circles and much energy is wasted in political posturing</v>
      </c>
      <c r="K65" s="120"/>
      <c r="L65" s="9" t="str">
        <f>IF(Scoping!$D$26="Positive",L13,D13)</f>
        <v>Much internal strife in SA political circles</v>
      </c>
      <c r="M65" s="121"/>
      <c r="O65" s="37" t="str">
        <f>C65&amp;" : "&amp;F65</f>
        <v>Government politics : Government is stable and succeed in keeping the opposition satisfied</v>
      </c>
      <c r="P65" s="17" t="str">
        <f>C65&amp;" : "&amp;H65</f>
        <v>Government politics : Government is fairly stable althou a little plagued by internal strife. Healthy opposition politics.</v>
      </c>
      <c r="Q65" s="38" t="str">
        <f>C65&amp;" : "&amp;J65</f>
        <v>Government politics : Uneasiness in political circles and much energy is wasted in political posturing</v>
      </c>
      <c r="R65" s="17"/>
      <c r="S65" s="17"/>
      <c r="T65" s="38"/>
    </row>
    <row r="66" spans="1:20" s="1" customFormat="1" ht="38.25" hidden="1">
      <c r="A66" s="4"/>
      <c r="B66" s="11"/>
      <c r="C66" s="12" t="str">
        <f t="shared" si="0"/>
        <v>State administration</v>
      </c>
      <c r="D66" s="9" t="str">
        <f>IF(Scoping!$D$26="Positive",D14,L14)</f>
        <v>The state administration is functioning properly</v>
      </c>
      <c r="E66" s="120"/>
      <c r="F66" s="9" t="str">
        <f>IF(Scoping!$D$26="Positive",F14,J14)</f>
        <v>State administration is improving</v>
      </c>
      <c r="G66" s="120"/>
      <c r="H66" s="9" t="str">
        <f t="shared" si="1"/>
        <v>The state administration can cope with its work but is sluggish.</v>
      </c>
      <c r="I66" s="120"/>
      <c r="J66" s="9" t="str">
        <f>IF(Scoping!$D$26="Positive",J14,F14)</f>
        <v>State administration in an unsatisfactory condition.</v>
      </c>
      <c r="K66" s="120"/>
      <c r="L66" s="9" t="str">
        <f>IF(Scoping!$D$26="Positive",L14,D14)</f>
        <v>State administration has deteriorated seriously</v>
      </c>
      <c r="M66" s="121"/>
      <c r="O66" s="37" t="str">
        <f>C66&amp;" : "&amp;F66</f>
        <v>State administration : State administration is improving</v>
      </c>
      <c r="P66" s="17" t="str">
        <f>C66&amp;" : "&amp;H66</f>
        <v>State administration : The state administration can cope with its work but is sluggish.</v>
      </c>
      <c r="Q66" s="38" t="str">
        <f>C66&amp;" : "&amp;J66</f>
        <v>State administration : State administration in an unsatisfactory condition.</v>
      </c>
      <c r="R66" s="17"/>
      <c r="S66" s="17"/>
      <c r="T66" s="38"/>
    </row>
    <row r="67" spans="1:20" s="1" customFormat="1" ht="25.5" customHeight="1" hidden="1">
      <c r="A67" s="4"/>
      <c r="B67" s="128" t="str">
        <f>B15</f>
        <v>The Budget</v>
      </c>
      <c r="C67" s="120"/>
      <c r="D67" s="9"/>
      <c r="E67" s="9"/>
      <c r="F67" s="9"/>
      <c r="G67" s="9"/>
      <c r="H67" s="9">
        <f>Scoping!D70</f>
        <v>0</v>
      </c>
      <c r="I67" s="9"/>
      <c r="J67" s="9"/>
      <c r="K67" s="9"/>
      <c r="L67" s="9"/>
      <c r="M67" s="10"/>
      <c r="O67" s="37"/>
      <c r="P67" s="17"/>
      <c r="Q67" s="38"/>
      <c r="R67" s="17"/>
      <c r="S67" s="17"/>
      <c r="T67" s="38"/>
    </row>
    <row r="68" spans="1:20" s="1" customFormat="1" ht="69.75" customHeight="1" hidden="1">
      <c r="A68" s="4"/>
      <c r="B68" s="11"/>
      <c r="C68" s="12" t="str">
        <f t="shared" si="0"/>
        <v>Capital budget</v>
      </c>
      <c r="D68" s="9" t="str">
        <f>IF(Scoping!$D$27="Positive",D16,L16)</f>
        <v>The capital budget is diminished by 30% for the next 3 years with the effect that  a number of new programmes have been postponed for up to 10 years</v>
      </c>
      <c r="E68" s="120" t="str">
        <f>IF(Scoping!$D$27="Positive",Analysis!E16,Analysis!M16)</f>
        <v>Very  negative impact on morale in Armscor and Industry. Loss of manpower. Equipment condition deteriorates fast.</v>
      </c>
      <c r="F68" s="9" t="str">
        <f>IF(Scoping!$D$27="Positive",F16,J16)</f>
        <v>Capital budget diminished by 15% A number of  new projects have been moved out witk 5 years</v>
      </c>
      <c r="G68" s="120" t="str">
        <f>IF(Scoping!$D$27="Positive",Analysis!G16,Analysis!K16)</f>
        <v>Negative impact on industry. Manpower loss in Armscor and selected areas in industry. Equipment cannot be properly maintained.</v>
      </c>
      <c r="H68" s="9" t="str">
        <f t="shared" si="1"/>
        <v>Capital budget adequate to finance current programmes and future programmes are kept on schedule</v>
      </c>
      <c r="I68" s="120" t="str">
        <f>I16</f>
        <v>The armour industry functions at a below optimum level but succeeds to survive. Armscor has to fulfill addistional roles due to manpower reductions in the SANDF.</v>
      </c>
      <c r="J68" s="9" t="str">
        <f>IF(Scoping!$D$27="Positive",J16,F16)</f>
        <v>An increase of 15% in capital buget is given. Current programmes are expidited and new programmes are pulled forward by a year or two.</v>
      </c>
      <c r="K68" s="120" t="str">
        <f>IF(Scoping!$D$27="Positive",Analysis!K16,Analysis!G16)</f>
        <v>Although the system maintenance and repair is still underfunded, there is optimism about the capital projects on the horison. More technology projects are also embarked on, including some financial contributions by industry.</v>
      </c>
      <c r="L68" s="9" t="str">
        <f>IF(Scoping!$D$27="Positive",L16,D16)</f>
        <v>A 30% increase in capital budget places great pressure on current programmes and future programmes are brought forward, even overlapping significantly</v>
      </c>
      <c r="M68" s="121" t="str">
        <f>IF(Scoping!$D$27="Positive",Analysis!M16,Analysis!E16)</f>
        <v>The armour environment is no longer cash-starved and the new programmes are running smoothly. The equipment availability is also beginning to improve.</v>
      </c>
      <c r="O68" s="37" t="str">
        <f>C68&amp;" : "&amp;F68</f>
        <v>Capital budget : Capital budget diminished by 15% A number of  new projects have been moved out witk 5 years</v>
      </c>
      <c r="P68" s="17" t="str">
        <f>C68&amp;" : "&amp;H68</f>
        <v>Capital budget : Capital budget adequate to finance current programmes and future programmes are kept on schedule</v>
      </c>
      <c r="Q68" s="38" t="str">
        <f aca="true" t="shared" si="2" ref="Q68:Q78">C68&amp;" : "&amp;J68</f>
        <v>Capital budget : An increase of 15% in capital buget is given. Current programmes are expidited and new programmes are pulled forward by a year or two.</v>
      </c>
      <c r="R68" s="17" t="str">
        <f>O68&amp;" ; "&amp;O69&amp;" ; "&amp;O70&amp;" ; "&amp;O71&amp;" ; "&amp;O72</f>
        <v>Capital budget : Capital budget diminished by 15% A number of  new projects have been moved out witk 5 years ; Operating budget : Operating budget diminished with 15% ; Technology budget : Technology budget diminished by 15% ; International funding (DIP) : Decrease in DIP in accordance with capital spending decline. ; Armscor budget : Armscor transfer payment reduced by 10%. A loss is being accrued.</v>
      </c>
      <c r="S68" s="17" t="str">
        <f>P68&amp;" ; "&amp;P69&amp;" ; "&amp;P70&amp;" ; "&amp;P71&amp;" ; "&amp;P72</f>
        <v>Capital budget : Capital budget adequate to finance current programmes and future programmes are kept on schedule ; Operating budget : Operating budget just below the limit for proper repair and maintenance of systems ; Technology budget : Technology budget adequate only for moderate technology developments. ; International funding (DIP) : A fair amount of DIP work is performed by Industry, allowing them to make ends meet. ; Armscor budget : Armscor transfer payment still shows a shortfall of Rm20 which has to be found via other ways.</v>
      </c>
      <c r="T68" s="38" t="str">
        <f>Q68&amp;" ; "&amp;Q69&amp;" ; "&amp;Q70&amp;" ; "&amp;Q71&amp;" ; "&amp;Q72</f>
        <v>Capital budget : An increase of 15% in capital buget is given. Current programmes are expidited and new programmes are pulled forward by a year or two. ; Operating budget : An 15% increase of operating budget ; Technology budget : A 15% increase in technology budget ; International funding (DIP) : A greater influx of DIP work is advantageous to industry so that they have to start expanding. ; Armscor budget : Armscor receives the full transfer payment</v>
      </c>
    </row>
    <row r="69" spans="1:20" s="1" customFormat="1" ht="51" hidden="1">
      <c r="A69" s="4"/>
      <c r="B69" s="11"/>
      <c r="C69" s="12" t="str">
        <f t="shared" si="0"/>
        <v>Operating budget</v>
      </c>
      <c r="D69" s="9" t="str">
        <f>IF(Scoping!$D$27="Positive",D17,L17)</f>
        <v>The operating budget has been diminished with 30%</v>
      </c>
      <c r="E69" s="120"/>
      <c r="F69" s="9" t="str">
        <f>IF(Scoping!$D$27="Positive",F17,J17)</f>
        <v>Operating budget diminished with 15%</v>
      </c>
      <c r="G69" s="120"/>
      <c r="H69" s="9" t="str">
        <f t="shared" si="1"/>
        <v>Operating budget just below the limit for proper repair and maintenance of systems</v>
      </c>
      <c r="I69" s="120"/>
      <c r="J69" s="9" t="str">
        <f>IF(Scoping!$D$27="Positive",J17,F17)</f>
        <v>An 15% increase of operating budget</v>
      </c>
      <c r="K69" s="120"/>
      <c r="L69" s="9" t="str">
        <f>IF(Scoping!$D$27="Positive",L17,D17)</f>
        <v>A 30% increase allows fairly good operating and maintenance work to be done. Not enough funds however to replenish backlogs</v>
      </c>
      <c r="M69" s="121"/>
      <c r="O69" s="37" t="str">
        <f>C69&amp;" : "&amp;F69</f>
        <v>Operating budget : Operating budget diminished with 15%</v>
      </c>
      <c r="P69" s="17" t="str">
        <f>C69&amp;" : "&amp;H69</f>
        <v>Operating budget : Operating budget just below the limit for proper repair and maintenance of systems</v>
      </c>
      <c r="Q69" s="38" t="str">
        <f t="shared" si="2"/>
        <v>Operating budget : An 15% increase of operating budget</v>
      </c>
      <c r="R69" s="17"/>
      <c r="S69" s="17"/>
      <c r="T69" s="38"/>
    </row>
    <row r="70" spans="1:20" s="1" customFormat="1" ht="38.25" hidden="1">
      <c r="A70" s="4"/>
      <c r="B70" s="11"/>
      <c r="C70" s="12" t="str">
        <f t="shared" si="0"/>
        <v>Technology budget</v>
      </c>
      <c r="D70" s="9" t="str">
        <f>IF(Scoping!$D$27="Positive",D18,L18)</f>
        <v>The technology budget has been diminished by 30%</v>
      </c>
      <c r="E70" s="120"/>
      <c r="F70" s="9" t="str">
        <f>IF(Scoping!$D$27="Positive",F18,J18)</f>
        <v>Technology budget diminished by 15%</v>
      </c>
      <c r="G70" s="120"/>
      <c r="H70" s="9" t="str">
        <f t="shared" si="1"/>
        <v>Technology budget adequate only for moderate technology developments.</v>
      </c>
      <c r="I70" s="120"/>
      <c r="J70" s="9" t="str">
        <f>IF(Scoping!$D$27="Positive",J18,F18)</f>
        <v>A 15% increase in technology budget</v>
      </c>
      <c r="K70" s="120"/>
      <c r="L70" s="9" t="str">
        <f>IF(Scoping!$D$27="Positive",L18,D18)</f>
        <v>A 30% increase in technology funds allows  new areas of technology to be exploited.</v>
      </c>
      <c r="M70" s="121"/>
      <c r="O70" s="37" t="str">
        <f>C70&amp;" : "&amp;F70</f>
        <v>Technology budget : Technology budget diminished by 15%</v>
      </c>
      <c r="P70" s="17" t="str">
        <f>C70&amp;" : "&amp;H70</f>
        <v>Technology budget : Technology budget adequate only for moderate technology developments.</v>
      </c>
      <c r="Q70" s="38" t="str">
        <f t="shared" si="2"/>
        <v>Technology budget : A 15% increase in technology budget</v>
      </c>
      <c r="R70" s="17"/>
      <c r="S70" s="17"/>
      <c r="T70" s="38"/>
    </row>
    <row r="71" spans="1:20" s="1" customFormat="1" ht="51" hidden="1">
      <c r="A71" s="4"/>
      <c r="B71" s="11"/>
      <c r="C71" s="12" t="str">
        <f t="shared" si="0"/>
        <v>International funding (DIP)</v>
      </c>
      <c r="D71" s="9" t="str">
        <f>IF(Scoping!$D$27="Positive",D19,L19)</f>
        <v>There is a decrease in DIP in accordance with the reduction in Capital spending.</v>
      </c>
      <c r="E71" s="120"/>
      <c r="F71" s="9" t="str">
        <f>IF(Scoping!$D$27="Positive",F19,J19)</f>
        <v>Decrease in DIP in accordance with capital spending decline.</v>
      </c>
      <c r="G71" s="120"/>
      <c r="H71" s="9" t="str">
        <f t="shared" si="1"/>
        <v>A fair amount of DIP work is performed by Industry, allowing them to make ends meet.</v>
      </c>
      <c r="I71" s="120"/>
      <c r="J71" s="9" t="str">
        <f>IF(Scoping!$D$27="Positive",J19,F19)</f>
        <v>A greater influx of DIP work is advantageous to industry so that they have to start expanding.</v>
      </c>
      <c r="K71" s="120"/>
      <c r="L71" s="9" t="str">
        <f>IF(Scoping!$D$27="Positive",L19,D19)</f>
        <v>DIP work has increased to such an extent that the local industry can barely handle that and they have to expand significantly</v>
      </c>
      <c r="M71" s="121"/>
      <c r="O71" s="37" t="str">
        <f>C71&amp;" : "&amp;F71</f>
        <v>International funding (DIP) : Decrease in DIP in accordance with capital spending decline.</v>
      </c>
      <c r="P71" s="17" t="str">
        <f>C71&amp;" : "&amp;H71</f>
        <v>International funding (DIP) : A fair amount of DIP work is performed by Industry, allowing them to make ends meet.</v>
      </c>
      <c r="Q71" s="38" t="str">
        <f t="shared" si="2"/>
        <v>International funding (DIP) : A greater influx of DIP work is advantageous to industry so that they have to start expanding.</v>
      </c>
      <c r="R71" s="17"/>
      <c r="S71" s="17"/>
      <c r="T71" s="38"/>
    </row>
    <row r="72" spans="1:20" s="1" customFormat="1" ht="63.75" hidden="1">
      <c r="A72" s="4"/>
      <c r="B72" s="11"/>
      <c r="C72" s="12" t="str">
        <f t="shared" si="0"/>
        <v>Armscor budget</v>
      </c>
      <c r="D72" s="9" t="str">
        <f>IF(Scoping!$D$27="Positive",D20,L20)</f>
        <v>Armscor transfer payment has been diminished by 20%. A huge loss is being accrued.</v>
      </c>
      <c r="E72" s="120"/>
      <c r="F72" s="9" t="str">
        <f>IF(Scoping!$D$27="Positive",F20,J20)</f>
        <v>Armscor transfer payment reduced by 10%. A loss is being accrued.</v>
      </c>
      <c r="G72" s="120"/>
      <c r="H72" s="9" t="str">
        <f t="shared" si="1"/>
        <v>Armscor transfer payment still shows a shortfall of Rm20 which has to be found via other ways.</v>
      </c>
      <c r="I72" s="120"/>
      <c r="J72" s="9" t="str">
        <f>IF(Scoping!$D$27="Positive",J20,F20)</f>
        <v>Armscor receives the full transfer payment</v>
      </c>
      <c r="K72" s="120"/>
      <c r="L72" s="9" t="str">
        <f>IF(Scoping!$D$27="Positive",L20,D20)</f>
        <v>Armscor receive15% more that needed in terms of the transfer payment which allows the company to replenish its manpower resources.</v>
      </c>
      <c r="M72" s="121"/>
      <c r="O72" s="37" t="str">
        <f>C72&amp;" : "&amp;F72</f>
        <v>Armscor budget : Armscor transfer payment reduced by 10%. A loss is being accrued.</v>
      </c>
      <c r="P72" s="17" t="str">
        <f>C72&amp;" : "&amp;H72</f>
        <v>Armscor budget : Armscor transfer payment still shows a shortfall of Rm20 which has to be found via other ways.</v>
      </c>
      <c r="Q72" s="38" t="str">
        <f t="shared" si="2"/>
        <v>Armscor budget : Armscor receives the full transfer payment</v>
      </c>
      <c r="R72" s="17"/>
      <c r="S72" s="17"/>
      <c r="T72" s="38"/>
    </row>
    <row r="73" spans="1:20" s="1" customFormat="1" ht="12.75" hidden="1">
      <c r="A73" s="4"/>
      <c r="B73" s="128" t="str">
        <f>B21</f>
        <v>The manpower situation</v>
      </c>
      <c r="C73" s="120"/>
      <c r="D73" s="9"/>
      <c r="E73" s="9"/>
      <c r="F73" s="9"/>
      <c r="G73" s="9"/>
      <c r="H73" s="9">
        <f>Scoping!D71</f>
        <v>0</v>
      </c>
      <c r="I73" s="9"/>
      <c r="J73" s="9"/>
      <c r="K73" s="9"/>
      <c r="L73" s="9"/>
      <c r="M73" s="10"/>
      <c r="O73" s="37"/>
      <c r="P73" s="17"/>
      <c r="Q73" s="38" t="str">
        <f t="shared" si="2"/>
        <v> : </v>
      </c>
      <c r="R73" s="17"/>
      <c r="S73" s="17"/>
      <c r="T73" s="38"/>
    </row>
    <row r="74" spans="1:20" s="1" customFormat="1" ht="165.75" hidden="1">
      <c r="A74" s="4"/>
      <c r="B74" s="11"/>
      <c r="C74" s="12" t="str">
        <f t="shared" si="0"/>
        <v>End user</v>
      </c>
      <c r="D74" s="9" t="str">
        <f>IF(Scoping!$D$28="Positive",D22,L22)</f>
        <v>Great pressure on SANDF resources due to operations and illness.</v>
      </c>
      <c r="E74" s="120" t="str">
        <f>IF(Scoping!$D$28="Positive",Analysis!E22,Analysis!M22)</f>
        <v>Ineffectiveness in requirements setting, contracting and execution of work. Severely strained relations. Much rollovers</v>
      </c>
      <c r="F74" s="9" t="str">
        <f>IF(Scoping!$D$28="Positive",F22,N22)</f>
        <v>The SANDF has lost some critical capabilities due to skilled people leaving the force.</v>
      </c>
      <c r="G74" s="120" t="str">
        <f>IF(Scoping!$D$28="Positive",Analysis!G22,Analysis!K22)</f>
        <v>Projects are always in danger of being late, and maintenance work is also done under presuure to avoid roll-overs. Industry relies on international business for survival.</v>
      </c>
      <c r="H74" s="9" t="str">
        <f t="shared" si="1"/>
        <v>The SANDF has a surplus of manpower, but in the wrong categories. There is a shortage on technically skilled personnel</v>
      </c>
      <c r="I74" s="120" t="str">
        <f>I22</f>
        <v>The performance on the current budget is acceptable but small roll-overs cannot be avoided. Great effort is needed to ensure that industry focuses attention on SANDF business.</v>
      </c>
      <c r="J74" s="9" t="str">
        <f>IF(Scoping!$D$28="Positive",J22,R22)</f>
        <v>The SANDF ha s started reqruiting people in the critical areas, but there is still not enough people especially in the technical categories</v>
      </c>
      <c r="K74" s="120" t="str">
        <f>IF(Scoping!$D$28="Positive",Analysis!K22,Analysis!G22)</f>
        <v>SANDF business receives enough priority and no roll-overs are foreseen. Industry have enough work and care is required from APM to ensure that SANDF work receives the right priority</v>
      </c>
      <c r="L74" s="9" t="str">
        <f>IF(Scoping!$D$28="Positive",L22,T22)</f>
        <v>The SANDF has succeeded to appoint knowledgeable people for all its critical functions.</v>
      </c>
      <c r="M74" s="121" t="str">
        <f>IF(Scoping!$D$28="Positive",Analysis!M22,Analysis!E22)</f>
        <v>The work of the Defence force are better planned and better executed. No roll-overs foreseen, and good relationships exist between Client, Armscor and Industry</v>
      </c>
      <c r="O74" s="37" t="str">
        <f>C74&amp;" : "&amp;F74</f>
        <v>End user : The SANDF has lost some critical capabilities due to skilled people leaving the force.</v>
      </c>
      <c r="P74" s="17" t="str">
        <f>C74&amp;" : "&amp;H74</f>
        <v>End user : The SANDF has a surplus of manpower, but in the wrong categories. There is a shortage on technically skilled personnel</v>
      </c>
      <c r="Q74" s="38" t="str">
        <f t="shared" si="2"/>
        <v>End user : The SANDF ha s started reqruiting people in the critical areas, but there is still not enough people especially in the technical categories</v>
      </c>
      <c r="R74" s="17" t="str">
        <f>O74&amp;" ; "&amp;O75&amp;" ; "&amp;O76&amp;" ; "&amp;O77&amp;" ; "&amp;O78</f>
        <v>End user : The SANDF has lost some critical capabilities due to skilled people leaving the force. ; DOD &amp; SANDF Management : Although the vital posts have been filled, the personnel filling them have not been properly trained ; Armscor    : Armscor has been able to retain the essential manpower, but there are areas of shortage in skills where use must be made of contractors ; Primary industry : The industry can cope with their workload, but at great cost to certain overburdened individuals. Legislation continues to hinder employment of skilled people who are of the worng colour. ; Secondary industry : The industry can cope with their workload, but at great cost to certain overburdened individuals. Legislation continues to hinder employment of skilled people who are of the worng colour.</v>
      </c>
      <c r="S74" s="17" t="str">
        <f>P74&amp;" ; "&amp;P75&amp;" ; "&amp;P76&amp;" ; "&amp;P77&amp;" ; "&amp;P78</f>
        <v>End user : The SANDF has a surplus of manpower, but in the wrong categories. There is a shortage on technically skilled personnel ; DOD &amp; SANDF Management : The key personnel in the structures is  in a position to fulfill their functions ; Armscor    : Armscor have improved its bargainng position and is in a position to keep it manpower and starts attracting promising people from outside. The people can cope with the workload ; Primary industry : The industry can cope with their workload, but due to the budget situation is capped in terms of their  performance, leading to some delays on projects. ; Secondary industry : The industry can cope with their workload, but due to the budget situation is capped in terms of their  performance, leading to some delays on projects.</v>
      </c>
      <c r="T74" s="38" t="str">
        <f>Q74&amp;" ; "&amp;Q75&amp;" ; "&amp;Q76&amp;" ; "&amp;Q77&amp;" ; "&amp;Q78</f>
        <v>End user : The SANDF ha s started reqruiting people in the critical areas, but there is still not enough people especially in the technical categories ; DOD &amp; SANDF Management : There is enough skilled personnel to fulfil their functions, as well as a little reserve for training ; Armscor    : Armcor is being considered as a good company to work for and all vacancies have been filled. There is enough manpower to do the job and also to allow for training ; Primary industry : The industry has enough skilled people and the right mix to deliver on time ; Secondary industry : The industry has enough skilled people and the right mix to deliver on time</v>
      </c>
    </row>
    <row r="75" spans="1:20" s="1" customFormat="1" ht="51" hidden="1">
      <c r="A75" s="4"/>
      <c r="B75" s="11"/>
      <c r="C75" s="12" t="str">
        <f t="shared" si="0"/>
        <v>DOD &amp; SANDF Management</v>
      </c>
      <c r="D75" s="9" t="str">
        <f>IF(Scoping!$D$28="Positive",D23,L23)</f>
        <v>Understaffed or staffed with incapable personnel</v>
      </c>
      <c r="E75" s="120"/>
      <c r="F75" s="9" t="str">
        <f>IF(Scoping!$D$28="Positive",F23,N23)</f>
        <v>Although the vital posts have been filled, the personnel filling them have not been properly trained</v>
      </c>
      <c r="G75" s="120"/>
      <c r="H75" s="9" t="str">
        <f t="shared" si="1"/>
        <v>The key personnel in the structures is  in a position to fulfill their functions</v>
      </c>
      <c r="I75" s="120"/>
      <c r="J75" s="9" t="str">
        <f>IF(Scoping!$D$28="Positive",J23,R23)</f>
        <v>There is enough skilled personnel to fulfil their functions, as well as a little reserve for training</v>
      </c>
      <c r="K75" s="120"/>
      <c r="L75" s="9" t="str">
        <f>IF(Scoping!$D$28="Positive",L23,T23)</f>
        <v>There is enough people to perform the vital functions, they are knowledgeable and enthusiastic.</v>
      </c>
      <c r="M75" s="121"/>
      <c r="O75" s="37" t="str">
        <f>C75&amp;" : "&amp;F75</f>
        <v>DOD &amp; SANDF Management : Although the vital posts have been filled, the personnel filling them have not been properly trained</v>
      </c>
      <c r="P75" s="17" t="str">
        <f>C75&amp;" : "&amp;H75</f>
        <v>DOD &amp; SANDF Management : The key personnel in the structures is  in a position to fulfill their functions</v>
      </c>
      <c r="Q75" s="38" t="str">
        <f t="shared" si="2"/>
        <v>DOD &amp; SANDF Management : There is enough skilled personnel to fulfil their functions, as well as a little reserve for training</v>
      </c>
      <c r="R75" s="17"/>
      <c r="S75" s="17"/>
      <c r="T75" s="38"/>
    </row>
    <row r="76" spans="1:20" s="1" customFormat="1" ht="76.5" hidden="1">
      <c r="A76" s="4"/>
      <c r="B76" s="11"/>
      <c r="C76" s="12" t="str">
        <f t="shared" si="0"/>
        <v>Armscor   </v>
      </c>
      <c r="D76" s="9" t="str">
        <f>IF(Scoping!$D$28="Positive",D24,L24)</f>
        <v>Understaffed and serious loss of expertise</v>
      </c>
      <c r="E76" s="120"/>
      <c r="F76" s="9" t="str">
        <f>IF(Scoping!$D$28="Positive",F24,N24)</f>
        <v>Armscor has been able to retain the essential manpower, but there are areas of shortage in skills where use must be made of contractors</v>
      </c>
      <c r="G76" s="120"/>
      <c r="H76" s="9" t="str">
        <f t="shared" si="1"/>
        <v>Armscor have improved its bargainng position and is in a position to keep it manpower and starts attracting promising people from outside. The people can cope with the workload</v>
      </c>
      <c r="I76" s="120"/>
      <c r="J76" s="9" t="str">
        <f>IF(Scoping!$D$28="Positive",J24,R24)</f>
        <v>Armcor is being considered as a good company to work for and all vacancies have been filled. There is enough manpower to do the job and also to allow for training</v>
      </c>
      <c r="K76" s="120"/>
      <c r="L76" s="9" t="str">
        <f>IF(Scoping!$D$28="Positive",L24,T24)</f>
        <v>There is an oversupply of manpower to Armscor's manpower requirements. The current staff is well trained and motivated and thus effective.</v>
      </c>
      <c r="M76" s="121"/>
      <c r="O76" s="37" t="str">
        <f>C76&amp;" : "&amp;F76</f>
        <v>Armscor    : Armscor has been able to retain the essential manpower, but there are areas of shortage in skills where use must be made of contractors</v>
      </c>
      <c r="P76" s="17" t="str">
        <f>C76&amp;" : "&amp;H76</f>
        <v>Armscor    : Armscor have improved its bargainng position and is in a position to keep it manpower and starts attracting promising people from outside. The people can cope with the workload</v>
      </c>
      <c r="Q76" s="38" t="str">
        <f t="shared" si="2"/>
        <v>Armscor    : Armcor is being considered as a good company to work for and all vacancies have been filled. There is enough manpower to do the job and also to allow for training</v>
      </c>
      <c r="R76" s="17"/>
      <c r="S76" s="17"/>
      <c r="T76" s="38"/>
    </row>
    <row r="77" spans="1:20" s="1" customFormat="1" ht="76.5" hidden="1">
      <c r="A77" s="4"/>
      <c r="B77" s="11"/>
      <c r="C77" s="12" t="str">
        <f t="shared" si="0"/>
        <v>Primary industry</v>
      </c>
      <c r="D77" s="9" t="str">
        <f>IF(Scoping!$D$28="Positive",D25,L25)</f>
        <v>Loss of expertise that is vital in certain areas</v>
      </c>
      <c r="E77" s="120"/>
      <c r="F77" s="9" t="str">
        <f>IF(Scoping!$D$28="Positive",F25,N25)</f>
        <v>The industry can cope with their workload, but at great cost to certain overburdened individuals. Legislation continues to hinder employment of skilled people who are of the worng colour.</v>
      </c>
      <c r="G77" s="120"/>
      <c r="H77" s="9" t="str">
        <f t="shared" si="1"/>
        <v>The industry can cope with their workload, but due to the budget situation is capped in terms of their  performance, leading to some delays on projects.</v>
      </c>
      <c r="I77" s="120"/>
      <c r="J77" s="9" t="str">
        <f>IF(Scoping!$D$28="Positive",J25,R25)</f>
        <v>The industry has enough skilled people and the right mix to deliver on time</v>
      </c>
      <c r="K77" s="120"/>
      <c r="L77" s="9" t="str">
        <f>IF(Scoping!$D$28="Positive",L25,T25)</f>
        <v>There is enough manpower to take on additional work and the industry is eager to get more work, performance is therefor excellent.</v>
      </c>
      <c r="M77" s="121"/>
      <c r="O77" s="37" t="str">
        <f>C77&amp;" : "&amp;F77</f>
        <v>Primary industry : The industry can cope with their workload, but at great cost to certain overburdened individuals. Legislation continues to hinder employment of skilled people who are of the worng colour.</v>
      </c>
      <c r="P77" s="17" t="str">
        <f>C77&amp;" : "&amp;H77</f>
        <v>Primary industry : The industry can cope with their workload, but due to the budget situation is capped in terms of their  performance, leading to some delays on projects.</v>
      </c>
      <c r="Q77" s="38" t="str">
        <f t="shared" si="2"/>
        <v>Primary industry : The industry has enough skilled people and the right mix to deliver on time</v>
      </c>
      <c r="R77" s="17"/>
      <c r="S77" s="17"/>
      <c r="T77" s="38"/>
    </row>
    <row r="78" spans="1:20" s="1" customFormat="1" ht="76.5" hidden="1">
      <c r="A78" s="4"/>
      <c r="B78" s="11"/>
      <c r="C78" s="12" t="str">
        <f t="shared" si="0"/>
        <v>Secondary industry</v>
      </c>
      <c r="D78" s="9" t="str">
        <f>IF(Scoping!$D$28="Positive",D26,L26)</f>
        <v>Loss of expertise that is vital in certain areas</v>
      </c>
      <c r="E78" s="120"/>
      <c r="F78" s="9" t="str">
        <f>IF(Scoping!$D$28="Positive",F26,N26)</f>
        <v>The industry can cope with their workload, but at great cost to certain overburdened individuals. Legislation continues to hinder employment of skilled people who are of the worng colour.</v>
      </c>
      <c r="G78" s="120"/>
      <c r="H78" s="9" t="str">
        <f t="shared" si="1"/>
        <v>The industry can cope with their workload, but due to the budget situation is capped in terms of their  performance, leading to some delays on projects.</v>
      </c>
      <c r="I78" s="120"/>
      <c r="J78" s="9" t="str">
        <f>IF(Scoping!$D$28="Positive",J26,R26)</f>
        <v>The industry has enough skilled people and the right mix to deliver on time</v>
      </c>
      <c r="K78" s="120"/>
      <c r="L78" s="9" t="str">
        <f>IF(Scoping!$D$28="Positive",L26,T26)</f>
        <v>There is enough manpower to take on additional work and the industry is eager to get more work, performance is therefor excellent.</v>
      </c>
      <c r="M78" s="121"/>
      <c r="O78" s="37" t="str">
        <f>C78&amp;" : "&amp;F78</f>
        <v>Secondary industry : The industry can cope with their workload, but at great cost to certain overburdened individuals. Legislation continues to hinder employment of skilled people who are of the worng colour.</v>
      </c>
      <c r="P78" s="17" t="str">
        <f>C78&amp;" : "&amp;H78</f>
        <v>Secondary industry : The industry can cope with their workload, but due to the budget situation is capped in terms of their  performance, leading to some delays on projects.</v>
      </c>
      <c r="Q78" s="38" t="str">
        <f t="shared" si="2"/>
        <v>Secondary industry : The industry has enough skilled people and the right mix to deliver on time</v>
      </c>
      <c r="R78" s="17"/>
      <c r="S78" s="17"/>
      <c r="T78" s="38"/>
    </row>
    <row r="79" spans="1:20" s="1" customFormat="1" ht="12.75" hidden="1">
      <c r="A79" s="4"/>
      <c r="B79" s="128" t="str">
        <f>B27</f>
        <v>Relationships between roleplayers</v>
      </c>
      <c r="C79" s="120"/>
      <c r="D79" s="9"/>
      <c r="E79" s="9"/>
      <c r="F79" s="9"/>
      <c r="G79" s="9"/>
      <c r="H79" s="9">
        <f>Scoping!D72</f>
        <v>0</v>
      </c>
      <c r="I79" s="9"/>
      <c r="J79" s="9"/>
      <c r="K79" s="9"/>
      <c r="L79" s="9"/>
      <c r="M79" s="10"/>
      <c r="O79" s="37"/>
      <c r="P79" s="17"/>
      <c r="Q79" s="38"/>
      <c r="R79" s="17"/>
      <c r="S79" s="17"/>
      <c r="T79" s="38"/>
    </row>
    <row r="80" spans="1:20" s="1" customFormat="1" ht="204" hidden="1">
      <c r="A80" s="4"/>
      <c r="B80" s="11"/>
      <c r="C80" s="12" t="str">
        <f t="shared" si="0"/>
        <v>SANDF-DOD</v>
      </c>
      <c r="D80" s="9" t="str">
        <f>IF(Scoping!$D$29="Positive",D28,L28)</f>
        <v>Severe internal pressures and rivalry exists between different roleplayers in the client environment</v>
      </c>
      <c r="E80" s="120" t="str">
        <f>IF(Scoping!$D$29="Positive",Analysis!E28,Analysis!M28)</f>
        <v>Business in the defence environment is not considered viable by many companies and they started to look at other business ventures This makes the contracting base smaller and even a harder environmentfor Armscor to function in. The situation is detrimental to the client.</v>
      </c>
      <c r="F80" s="9" t="str">
        <f>IF(Scoping!$D$29="Positive",F28,N28)</f>
        <v>There are some differences between the different roleplayers in the Defence environment</v>
      </c>
      <c r="G80" s="120" t="str">
        <f>IF(Scoping!$D$29="Positive",Analysis!G28,Analysis!K28)</f>
        <v>It is tough to trade in the local defence environment and a number of companies is reconsidering their business  share. In favour of something else.A lot of smaller companies are entering the field but they are untrustworthy.</v>
      </c>
      <c r="H80" s="9" t="str">
        <f t="shared" si="1"/>
        <v>Different roleplayers in the Client environment seemingly work well together,although occasional differences are noticeable. </v>
      </c>
      <c r="I80" s="120" t="str">
        <f>I28</f>
        <v>The relationships are on a level where good co-operation is possible to the mutual benefit of all roleplayers.</v>
      </c>
      <c r="J80" s="9" t="str">
        <f>IF(Scoping!$D$29="Positive",J28,R28)</f>
        <v>There is good co-operation in the client environment and the DOD represents the SANDF well in business. There is harmony between capital and operating</v>
      </c>
      <c r="K80" s="120" t="str">
        <f>IF(Scoping!$D$29="Positive",Analysis!K28,Analysis!G28)</f>
        <v>The good relationships make it worhwhile towork in the environment. The positive spirit creates greater co-operation and greater creativity in solving problems.</v>
      </c>
      <c r="L80" s="9" t="str">
        <f>IF(Scoping!$D$29="Positive",L28,T28)</f>
        <v>Excellent co-operation within the uniform environment. They support each other's interest and good internal planning is done.</v>
      </c>
      <c r="M80" s="121" t="str">
        <f>IF(Scoping!$D$29="Positive",Analysis!M28,Analysis!E28)</f>
        <v>The excellent relationships favours the environment to such an extent that it becomes an example for other countries, and by itself draws new business to the country.</v>
      </c>
      <c r="O80" s="37" t="str">
        <f>C80&amp;" : "&amp;F80</f>
        <v>SANDF-DOD : There are some differences between the different roleplayers in the Defence environment</v>
      </c>
      <c r="P80" s="17" t="str">
        <f>C80&amp;" : "&amp;H80</f>
        <v>SANDF-DOD : Different roleplayers in the Client environment seemingly work well together,although occasional differences are noticeable. </v>
      </c>
      <c r="Q80" s="38" t="str">
        <f>C80&amp;" : "&amp;J80</f>
        <v>SANDF-DOD : There is good co-operation in the client environment and the DOD represents the SANDF well in business. There is harmony between capital and operating</v>
      </c>
      <c r="R80" s="17" t="str">
        <f>O80&amp;" ; "&amp;O81&amp;" ; "&amp;O82&amp;" ; "&amp;O83&amp;" ; "&amp;O84</f>
        <v>SANDF-DOD : There are some differences between the different roleplayers in the Defence environment ; Armscor-Client : The relationship between the DOD/SANDF is increasingly difficult although both parties are looking for solutions to the tension. ; Armscor-Industry : Relations between Armscor and Industry is not good. Industry distrusts Armscor and tries to secure business through contact directly with the clients. They have hardened their position in business to a take-it-or-leave-it situation. ; Industry-Industry : Relationships between contenders for the same business have become strained, and parties are hardly talking to one another. There is strong competition and copanies try to outperform and outmanoeuver each other. ; Polity-Armour : Politicians are being influenced against the use of armour in applications in Africa, and the mood is growing cool in Parliament. Other military disciplines are being propagated and armour relegated to a lower position.</v>
      </c>
      <c r="S80" s="17" t="str">
        <f>P80&amp;" ; "&amp;P81&amp;" ; "&amp;P82&amp;" ; "&amp;P83&amp;" ; "&amp;P84</f>
        <v>SANDF-DOD : Different roleplayers in the Client environment seemingly work well together,although occasional differences are noticeable.  ; Armscor-Client : Relations between DOD-SANDF and Armscor is acceptable on the surface, everything is not withou tension and Armscor's role and functions continues to be questioned in some areas. ; Armscor-Industry : Relations between Armscor and the Industry is relaxed but fragile. The process of transformation has introduces various tensions into the relationshipsand  there is a slight measure of distrust available. Both parties are trying to work on the situation. ; Industry-Industry : Although industry has to strive hard to survive, there is a fairly good working relationship between different contractors, even those contending for the same work. There is some animosity towards smaller companies that take away some work from the established ones. ; Polity-Armour : The concept of armour is still firmly rooted in the mind of decisionmakers, although some decionmakers are being influenced by modern thought on light &amp; mobile worfare, as if armour function is not necessary in the African Battle Space.</v>
      </c>
      <c r="T80" s="38" t="str">
        <f>Q80&amp;" ; "&amp;Q81&amp;" ; "&amp;Q82&amp;" ; "&amp;Q83&amp;" ; "&amp;Q84</f>
        <v>SANDF-DOD : There is good co-operation in the client environment and the DOD represents the SANDF well in business. There is harmony between capital and operating ; Armscor-Client : There is a relaxed atmosphere between Armscor and its clients and inter-organisational politics are reduced to a minimum ; Armscor-Industry : Armscor-Industry relations are sound. There is an increasing acceptance of each other's bona-fides, and the affirmative procurement constraints that have been placed on the process are bein accommodated. ; Industry-Industry : Good relations exist in industry amongst one another. Rartionalisation is beginning to take place and  companies are focusing on their  areas of expertise and partner with others for areas in which they are not good. ; Polity-Armour : The concept of Armour is being revitalised and the public mind is turning in support. A very positive climate towards the armour is experienced</v>
      </c>
    </row>
    <row r="81" spans="1:20" s="1" customFormat="1" ht="76.5" hidden="1">
      <c r="A81" s="4"/>
      <c r="B81" s="11"/>
      <c r="C81" s="12" t="str">
        <f t="shared" si="0"/>
        <v>Armscor-Client</v>
      </c>
      <c r="D81" s="9" t="str">
        <f>IF(Scoping!$D$29="Positive",D29,L29)</f>
        <v>The relations between Armscor and the client is severely strained and hampered by many factors. There is suspicion and bad feelings towards each other on every level.</v>
      </c>
      <c r="E81" s="120"/>
      <c r="F81" s="9" t="str">
        <f>IF(Scoping!$D$29="Positive",F29,N29)</f>
        <v>The relationship between the DOD/SANDF is increasingly difficult although both parties are looking for solutions to the tension.</v>
      </c>
      <c r="G81" s="120"/>
      <c r="H81" s="9" t="str">
        <f t="shared" si="1"/>
        <v>Relations between DOD-SANDF and Armscor is acceptable on the surface, everything is not withou tension and Armscor's role and functions continues to be questioned in some areas.</v>
      </c>
      <c r="I81" s="120"/>
      <c r="J81" s="9" t="str">
        <f>IF(Scoping!$D$29="Positive",J29,R29)</f>
        <v>There is a relaxed atmosphere between Armscor and its clients and inter-organisational politics are reduced to a minimum</v>
      </c>
      <c r="K81" s="120"/>
      <c r="L81" s="9" t="str">
        <f>IF(Scoping!$D$29="Positive",L29,T29)</f>
        <v>There are excellent relationships between Armscor ant the client and 'n spirit of positive trust and mutual co-operation exists.</v>
      </c>
      <c r="M81" s="121"/>
      <c r="O81" s="37" t="str">
        <f>C81&amp;" : "&amp;F81</f>
        <v>Armscor-Client : The relationship between the DOD/SANDF is increasingly difficult although both parties are looking for solutions to the tension.</v>
      </c>
      <c r="P81" s="17" t="str">
        <f>C81&amp;" : "&amp;H81</f>
        <v>Armscor-Client : Relations between DOD-SANDF and Armscor is acceptable on the surface, everything is not withou tension and Armscor's role and functions continues to be questioned in some areas.</v>
      </c>
      <c r="Q81" s="38" t="str">
        <f>C81&amp;" : "&amp;J81</f>
        <v>Armscor-Client : There is a relaxed atmosphere between Armscor and its clients and inter-organisational politics are reduced to a minimum</v>
      </c>
      <c r="R81" s="17"/>
      <c r="S81" s="17"/>
      <c r="T81" s="38"/>
    </row>
    <row r="82" spans="1:20" s="1" customFormat="1" ht="102" hidden="1">
      <c r="A82" s="4"/>
      <c r="B82" s="11"/>
      <c r="C82" s="12" t="str">
        <f t="shared" si="0"/>
        <v>Armscor-Industry</v>
      </c>
      <c r="D82" s="9" t="str">
        <f>IF(Scoping!$D$29="Positive",D30,L30)</f>
        <v>Relations between Armscor severely under pressure. Performance is not good and Armscor manages very hard to achieve results. There is mistrust and industry tries tocircumvent the official contracting channel</v>
      </c>
      <c r="E82" s="120"/>
      <c r="F82" s="9" t="str">
        <f>IF(Scoping!$D$29="Positive",F30,N30)</f>
        <v>Relations between Armscor and Industry is not good. Industry distrusts Armscor and tries to secure business through contact directly with the clients. They have hardened their position in business to a take-it-or-leave-it situation.</v>
      </c>
      <c r="G82" s="120"/>
      <c r="H82" s="9" t="str">
        <f t="shared" si="1"/>
        <v>Relations between Armscor and the Industry is relaxed but fragile. The process of transformation has introduces various tensions into the relationshipsand  there is a slight measure of distrust available. Both parties are trying to work on the situation.</v>
      </c>
      <c r="I82" s="120"/>
      <c r="J82" s="9" t="str">
        <f>IF(Scoping!$D$29="Positive",J30,R30)</f>
        <v>Armscor-Industry relations are sound. There is an increasing acceptance of each other's bona-fides, and the affirmative procurement constraints that have been placed on the process are bein accommodated.</v>
      </c>
      <c r="K82" s="120"/>
      <c r="L82" s="9" t="str">
        <f>IF(Scoping!$D$29="Positive",L30,T30)</f>
        <v>Armscor - Industry relationships are excellent and there is a lot of trust and goodwill.  There is more talk of 'partnering' and 'co-investment' and black empowerment companies are becoming more succesful.</v>
      </c>
      <c r="M82" s="121"/>
      <c r="O82" s="37" t="str">
        <f>C82&amp;" : "&amp;F82</f>
        <v>Armscor-Industry : Relations between Armscor and Industry is not good. Industry distrusts Armscor and tries to secure business through contact directly with the clients. They have hardened their position in business to a take-it-or-leave-it situation.</v>
      </c>
      <c r="P82" s="17" t="str">
        <f>C82&amp;" : "&amp;H82</f>
        <v>Armscor-Industry : Relations between Armscor and the Industry is relaxed but fragile. The process of transformation has introduces various tensions into the relationshipsand  there is a slight measure of distrust available. Both parties are trying to work on the situation.</v>
      </c>
      <c r="Q82" s="38" t="str">
        <f>C82&amp;" : "&amp;J82</f>
        <v>Armscor-Industry : Armscor-Industry relations are sound. There is an increasing acceptance of each other's bona-fides, and the affirmative procurement constraints that have been placed on the process are bein accommodated.</v>
      </c>
      <c r="R82" s="17"/>
      <c r="S82" s="17"/>
      <c r="T82" s="38"/>
    </row>
    <row r="83" spans="1:20" s="1" customFormat="1" ht="102" hidden="1">
      <c r="A83" s="4"/>
      <c r="B83" s="11"/>
      <c r="C83" s="12" t="str">
        <f t="shared" si="0"/>
        <v>Industry-Industry</v>
      </c>
      <c r="D83" s="9" t="str">
        <f>IF(Scoping!$D$29="Positive",D31,L31)</f>
        <v>Fierce competition has led to very adverse relationships in industry, and  the different parties are playing 'politics' wherever they can. Cases of industrial spying have been seen.</v>
      </c>
      <c r="E83" s="120"/>
      <c r="F83" s="9" t="str">
        <f>IF(Scoping!$D$29="Positive",F31,N31)</f>
        <v>Relationships between contenders for the same business have become strained, and parties are hardly talking to one another. There is strong competition and copanies try to outperform and outmanoeuver each other.</v>
      </c>
      <c r="G83" s="120"/>
      <c r="H83" s="9" t="str">
        <f t="shared" si="1"/>
        <v>Although industry has to strive hard to survive, there is a fairly good working relationship between different contractors, even those contending for the same work. There is some animosity towards smaller companies that take away some work from the established ones.</v>
      </c>
      <c r="I83" s="120"/>
      <c r="J83" s="9" t="str">
        <f>IF(Scoping!$D$29="Positive",J31,R31)</f>
        <v>Good relations exist in industry amongst one another. Rartionalisation is beginning to take place and  companies are focusing on their  areas of expertise and partner with others for areas in which they are not good.</v>
      </c>
      <c r="K83" s="120"/>
      <c r="L83" s="9" t="str">
        <f>IF(Scoping!$D$29="Positive",L31,T31)</f>
        <v>Excellent relationships exist in industry and the most of the role players in the defence environment have found nische areas for themselves. There is good co-operation locally and internationally and  good contracting arrangements have been agreed upon.</v>
      </c>
      <c r="M83" s="121"/>
      <c r="O83" s="37" t="str">
        <f>C83&amp;" : "&amp;F83</f>
        <v>Industry-Industry : Relationships between contenders for the same business have become strained, and parties are hardly talking to one another. There is strong competition and copanies try to outperform and outmanoeuver each other.</v>
      </c>
      <c r="P83" s="17" t="str">
        <f>C83&amp;" : "&amp;H83</f>
        <v>Industry-Industry : Although industry has to strive hard to survive, there is a fairly good working relationship between different contractors, even those contending for the same work. There is some animosity towards smaller companies that take away some work from the established ones.</v>
      </c>
      <c r="Q83" s="38" t="str">
        <f>C83&amp;" : "&amp;J83</f>
        <v>Industry-Industry : Good relations exist in industry amongst one another. Rartionalisation is beginning to take place and  companies are focusing on their  areas of expertise and partner with others for areas in which they are not good.</v>
      </c>
      <c r="R83" s="17"/>
      <c r="S83" s="17"/>
      <c r="T83" s="38"/>
    </row>
    <row r="84" spans="1:20" s="1" customFormat="1" ht="89.25" hidden="1">
      <c r="A84" s="4"/>
      <c r="B84" s="11"/>
      <c r="C84" s="12" t="str">
        <f t="shared" si="0"/>
        <v>Polity-Armour</v>
      </c>
      <c r="D84" s="9" t="str">
        <f>IF(Scoping!$D$29="Positive",D32,L32)</f>
        <v>The political mood has turned against the concept of armour and that has been deposited in the mind of the general public.</v>
      </c>
      <c r="E84" s="120"/>
      <c r="F84" s="9" t="str">
        <f>IF(Scoping!$D$29="Positive",F32,N32)</f>
        <v>Politicians are being influenced against the use of armour in applications in Africa, and the mood is growing cool in Parliament. Other military disciplines are being propagated and armour relegated to a lower position.</v>
      </c>
      <c r="G84" s="120"/>
      <c r="H84" s="9" t="str">
        <f t="shared" si="1"/>
        <v>The concept of armour is still firmly rooted in the mind of decisionmakers, although some decionmakers are being influenced by modern thought on light &amp; mobile worfare, as if armour function is not necessary in the African Battle Space.</v>
      </c>
      <c r="I84" s="120"/>
      <c r="J84" s="9" t="str">
        <f>IF(Scoping!$D$29="Positive",J32,R32)</f>
        <v>The concept of Armour is being revitalised and the public mind is turning in support. A very positive climate towards the armour is experienced</v>
      </c>
      <c r="K84" s="120"/>
      <c r="L84" s="9" t="str">
        <f>IF(Scoping!$D$29="Positive",L32,T32)</f>
        <v>It is acknowledged by political leaders that armour is vital in any conflict and that the country needs that to keep its prominent position in Africa. The public is being informed accordingly.</v>
      </c>
      <c r="M84" s="121"/>
      <c r="O84" s="37" t="str">
        <f>C84&amp;" : "&amp;F84</f>
        <v>Polity-Armour : Politicians are being influenced against the use of armour in applications in Africa, and the mood is growing cool in Parliament. Other military disciplines are being propagated and armour relegated to a lower position.</v>
      </c>
      <c r="P84" s="17" t="str">
        <f>C84&amp;" : "&amp;H84</f>
        <v>Polity-Armour : The concept of armour is still firmly rooted in the mind of decisionmakers, although some decionmakers are being influenced by modern thought on light &amp; mobile worfare, as if armour function is not necessary in the African Battle Space.</v>
      </c>
      <c r="Q84" s="38" t="str">
        <f>C84&amp;" : "&amp;J84</f>
        <v>Polity-Armour : The concept of Armour is being revitalised and the public mind is turning in support. A very positive climate towards the armour is experienced</v>
      </c>
      <c r="R84" s="17"/>
      <c r="S84" s="17"/>
      <c r="T84" s="38"/>
    </row>
    <row r="85" spans="1:20" s="1" customFormat="1" ht="12.75" hidden="1">
      <c r="A85" s="4"/>
      <c r="B85" s="128" t="str">
        <f>B33</f>
        <v>Technology</v>
      </c>
      <c r="C85" s="120"/>
      <c r="D85" s="9"/>
      <c r="E85" s="9"/>
      <c r="F85" s="9"/>
      <c r="G85" s="9"/>
      <c r="H85" s="9">
        <f>Scoping!D73</f>
        <v>0</v>
      </c>
      <c r="I85" s="9"/>
      <c r="J85" s="9"/>
      <c r="K85" s="9"/>
      <c r="L85" s="9"/>
      <c r="M85" s="10"/>
      <c r="O85" s="37"/>
      <c r="P85" s="17"/>
      <c r="Q85" s="38"/>
      <c r="R85" s="17"/>
      <c r="S85" s="17"/>
      <c r="T85" s="38"/>
    </row>
    <row r="86" spans="1:20" s="1" customFormat="1" ht="191.25" hidden="1">
      <c r="A86" s="4"/>
      <c r="B86" s="11"/>
      <c r="C86" s="12" t="str">
        <f t="shared" si="0"/>
        <v>Current Equipment technology</v>
      </c>
      <c r="D86" s="9" t="str">
        <f>IF(Scoping!$D$30="Positive",D34,L34)</f>
        <v>Loss of technology endangers use of equipment currently in use</v>
      </c>
      <c r="E86" s="120" t="str">
        <f>IF(Scoping!$D$30="Positive",Analysis!E34,Analysis!M34)</f>
        <v>Because the environment is so sluggish no new development work do receive attention and that leads to a situation of loss and despair in the field.</v>
      </c>
      <c r="F86" s="9" t="str">
        <f>IF(Scoping!$D$30="Positive",F34,N34)</f>
        <v>Some types of equipment cannot be maintained because of loss of expertise</v>
      </c>
      <c r="G86" s="120" t="str">
        <f>IF(Scoping!$D$30="Positive",Analysis!G34,Analysis!K34)</f>
        <v>There is little enthusiasm for technolgy development, and the amounts of money available does not allow worthwhile projects to be  started. More focus only on conseptual studies</v>
      </c>
      <c r="H86" s="9" t="str">
        <f t="shared" si="1"/>
        <v>Current level of technology supports  current maintenance and repair of systems</v>
      </c>
      <c r="I86" s="120" t="str">
        <f>I34</f>
        <v>A few areas are still being exploited effectively and in these areas we can make a contribution in the world</v>
      </c>
      <c r="J86" s="9" t="str">
        <f>IF(Scoping!$D$30="Positive",J34,R34)</f>
        <v>technological base is kept intact and  no problems are foreseen in the operating , maintenance and repair of systems</v>
      </c>
      <c r="K86" s="120" t="str">
        <f>IF(Scoping!$D$30="Positive",Analysis!K34,Analysis!G34)</f>
        <v>The money available allows SA to play a minor but important role in the field and a number of worthwhile projects have been executed.</v>
      </c>
      <c r="L86" s="9" t="str">
        <f>IF(Scoping!$D$30="Positive",L34,T34)</f>
        <v>Technological base exceeds that needed for operating, support, maintenance and repair of systems</v>
      </c>
      <c r="M86" s="121" t="str">
        <f>IF(Scoping!$D$30="Positive",Analysis!M34,Analysis!E34)</f>
        <v>There is much enthusiasm for technology development and good breakthroughs are being made on a regular basis.</v>
      </c>
      <c r="O86" s="37" t="str">
        <f>C86&amp;" : "&amp;F86</f>
        <v>Current Equipment technology : Some types of equipment cannot be maintained because of loss of expertise</v>
      </c>
      <c r="P86" s="17" t="str">
        <f>C86&amp;" : "&amp;H86</f>
        <v>Current Equipment technology : Current level of technology supports  current maintenance and repair of systems</v>
      </c>
      <c r="Q86" s="38" t="str">
        <f>C86&amp;" : "&amp;J86</f>
        <v>Current Equipment technology : technological base is kept intact and  no problems are foreseen in the operating , maintenance and repair of systems</v>
      </c>
      <c r="R86" s="17" t="str">
        <f>O86&amp;" ; "&amp;O87&amp;" ; "&amp;O88&amp;" ; "&amp;O89&amp;" ; "&amp;O90</f>
        <v>Current Equipment technology : Some types of equipment cannot be maintained because of loss of expertise ; Critical technologies status : A number of critical technologies are being phased out and this will have a very negative effect on the operational readiness of some systems. ; Relevant technology development in S Africa : Little technology development takes place. There is a little self investment by companies for their own interest, but it is mostly in technological areas that may have commercial spin-offs. ; Promising technologies in the world : Although there are development areas in the field that are being explored, they are not visible to us and not much enthusiasm exists for us to explore such areas ourselves. We are content to be followers. ; Technology shift : Continued interests in current technologies seem warranted</v>
      </c>
      <c r="S86" s="17" t="str">
        <f>P86&amp;" ; "&amp;P87&amp;" ; "&amp;P88&amp;" ; "&amp;P89&amp;" ; "&amp;P90</f>
        <v>Current Equipment technology : Current level of technology supports  current maintenance and repair of systems ; Critical technologies status : The essential critical technologies are being kept intact, albeit on an absolute minimum level.The longer term future for these technologies are however bleak. ; Relevant technology development in S Africa : Technology development is being funded by the DOD in certain areas but neither is it enough to sustain the field, nor does it cover all the areas that are needed to be covered. Companies do invest in own technology development. ; Promising technologies in the world : Some interesting technologies have become visible in the world that will impact the armour environment to such an extent that own investigations have been started. ; Technology shift : There is a gradual shift towards newer technologies that may be useful in upgrading current systems</v>
      </c>
      <c r="T86" s="38" t="str">
        <f>Q86&amp;" ; "&amp;Q87&amp;" ; "&amp;Q88&amp;" ; "&amp;Q89&amp;" ; "&amp;Q90</f>
        <v>Current Equipment technology : technological base is kept intact and  no problems are foreseen in the operating , maintenance and repair of systems ; Critical technologies status : There is an awakening in the realisation the critical technologies must be funded and a number of technologies has been identified and are being financed on a sustainable level by prototyping. ; Relevant technology development in S Africa : Important new technologies are being developed in the contry and this is driven by SANDF needs. Industries see the potential and co-invest. There is interest from the international market. ; Promising technologies in the world : The field is alive with interest and much is published about new developments in this area. Own interest in the technologies are stimulated tremendously. ; Technology shift : Technology is fast moving to areas of interest adjoining the armour field, but this may find application in the field. Interst in technology is warranted</v>
      </c>
    </row>
    <row r="87" spans="1:20" s="1" customFormat="1" ht="76.5" hidden="1">
      <c r="A87" s="4"/>
      <c r="B87" s="11"/>
      <c r="C87" s="12" t="str">
        <f t="shared" si="0"/>
        <v>Critical technologies status</v>
      </c>
      <c r="D87" s="9" t="str">
        <f>IF(Scoping!$D$30="Positive",D35,L35)</f>
        <v>Critical technologies have been lost to the country and equipment must either be disposed of, or repaired by overseas expertise. This seriously hampers some operations.</v>
      </c>
      <c r="E87" s="120"/>
      <c r="F87" s="9" t="str">
        <f>IF(Scoping!$D$30="Positive",F35,N35)</f>
        <v>A number of critical technologies are being phased out and this will have a very negative effect on the operational readiness of some systems.</v>
      </c>
      <c r="G87" s="120"/>
      <c r="H87" s="9" t="str">
        <f t="shared" si="1"/>
        <v>The essential critical technologies are being kept intact, albeit on an absolute minimum level.The longer term future for these technologies are however bleak.</v>
      </c>
      <c r="I87" s="120"/>
      <c r="J87" s="9" t="str">
        <f>IF(Scoping!$D$30="Positive",J35,R35)</f>
        <v>There is an awakening in the realisation the critical technologies must be funded and a number of technologies has been identified and are being financed on a sustainable level by prototyping.</v>
      </c>
      <c r="K87" s="120"/>
      <c r="L87" s="9" t="str">
        <f>IF(Scoping!$D$30="Positive",L35,T35)</f>
        <v>Critical technologies are 'safe'. They have been identified and money has been made avaiable for a modest development program, where clear development goals have been set.</v>
      </c>
      <c r="M87" s="121"/>
      <c r="O87" s="37" t="str">
        <f>C87&amp;" : "&amp;F87</f>
        <v>Critical technologies status : A number of critical technologies are being phased out and this will have a very negative effect on the operational readiness of some systems.</v>
      </c>
      <c r="P87" s="17" t="str">
        <f>C87&amp;" : "&amp;H87</f>
        <v>Critical technologies status : The essential critical technologies are being kept intact, albeit on an absolute minimum level.The longer term future for these technologies are however bleak.</v>
      </c>
      <c r="Q87" s="38" t="str">
        <f>C87&amp;" : "&amp;J87</f>
        <v>Critical technologies status : There is an awakening in the realisation the critical technologies must be funded and a number of technologies has been identified and are being financed on a sustainable level by prototyping.</v>
      </c>
      <c r="R87" s="17"/>
      <c r="S87" s="17"/>
      <c r="T87" s="38"/>
    </row>
    <row r="88" spans="1:20" s="1" customFormat="1" ht="102" hidden="1">
      <c r="A88" s="4"/>
      <c r="B88" s="11"/>
      <c r="C88" s="12" t="str">
        <f t="shared" si="0"/>
        <v>Relevant technology development in S Africa</v>
      </c>
      <c r="D88" s="9" t="str">
        <f>IF(Scoping!$D$30="Positive",D36,L36)</f>
        <v>No development is taking place. There is only focus on the maintenance &amp; repair side of engineering</v>
      </c>
      <c r="E88" s="120"/>
      <c r="F88" s="9" t="str">
        <f>IF(Scoping!$D$30="Positive",F36,N36)</f>
        <v>Little technology development takes place. There is a little self investment by companies for their own interest, but it is mostly in technological areas that may have commercial spin-offs.</v>
      </c>
      <c r="G88" s="120"/>
      <c r="H88" s="9" t="str">
        <f t="shared" si="1"/>
        <v>Technology development is being funded by the DOD in certain areas but neither is it enough to sustain the field, nor does it cover all the areas that are needed to be covered. Companies do invest in own technology development.</v>
      </c>
      <c r="I88" s="120"/>
      <c r="J88" s="9" t="str">
        <f>IF(Scoping!$D$30="Positive",J36,R36)</f>
        <v>Important new technologies are being developed in the contry and this is driven by SANDF needs. Industries see the potential and co-invest. There is interest from the international market.</v>
      </c>
      <c r="K88" s="120"/>
      <c r="L88" s="9" t="str">
        <f>IF(Scoping!$D$30="Positive",L36,T36)</f>
        <v>A reasonable measure of funds go towrads technology development and the benefits become visible both in terms of the improvement of current systems, and the improvement of new systems. There is a lot on co-investment from overseas.</v>
      </c>
      <c r="M88" s="121"/>
      <c r="O88" s="37" t="str">
        <f>C88&amp;" : "&amp;F88</f>
        <v>Relevant technology development in S Africa : Little technology development takes place. There is a little self investment by companies for their own interest, but it is mostly in technological areas that may have commercial spin-offs.</v>
      </c>
      <c r="P88" s="17" t="str">
        <f>C88&amp;" : "&amp;H88</f>
        <v>Relevant technology development in S Africa : Technology development is being funded by the DOD in certain areas but neither is it enough to sustain the field, nor does it cover all the areas that are needed to be covered. Companies do invest in own technology development.</v>
      </c>
      <c r="Q88" s="38" t="str">
        <f>C88&amp;" : "&amp;J88</f>
        <v>Relevant technology development in S Africa : Important new technologies are being developed in the contry and this is driven by SANDF needs. Industries see the potential and co-invest. There is interest from the international market.</v>
      </c>
      <c r="R88" s="17"/>
      <c r="S88" s="17"/>
      <c r="T88" s="38"/>
    </row>
    <row r="89" spans="1:20" s="1" customFormat="1" ht="89.25" hidden="1">
      <c r="A89" s="4"/>
      <c r="B89" s="11"/>
      <c r="C89" s="12" t="str">
        <f t="shared" si="0"/>
        <v>Promising technologies in the world</v>
      </c>
      <c r="D89" s="9" t="str">
        <f>IF(Scoping!$D$30="Positive",D37,L37)</f>
        <v>No new technologies have been developed in this area in recent years. It seems that the field has stagnated and it is unwise to invest in the area.</v>
      </c>
      <c r="E89" s="120"/>
      <c r="F89" s="9" t="str">
        <f>IF(Scoping!$D$30="Positive",F37,N37)</f>
        <v>Although there are development areas in the field that are being explored, they are not visible to us and not much enthusiasm exists for us to explore such areas ourselves. We are content to be followers.</v>
      </c>
      <c r="G89" s="120"/>
      <c r="H89" s="9" t="str">
        <f t="shared" si="1"/>
        <v>Some interesting technologies have become visible in the world that will impact the armour environment to such an extent that own investigations have been started.</v>
      </c>
      <c r="I89" s="120"/>
      <c r="J89" s="9" t="str">
        <f>IF(Scoping!$D$30="Positive",J37,R37)</f>
        <v>The field is alive with interest and much is published about new developments in this area. Own interest in the technologies are stimulated tremendously.</v>
      </c>
      <c r="K89" s="120"/>
      <c r="L89" s="9" t="str">
        <f>IF(Scoping!$D$30="Positive",L37,T37)</f>
        <v>Excellent new technologies have been developed elsewhere and that have opened up a whole new wordl for the armour environment that must be pursued</v>
      </c>
      <c r="M89" s="121"/>
      <c r="O89" s="37" t="str">
        <f>C89&amp;" : "&amp;F89</f>
        <v>Promising technologies in the world : Although there are development areas in the field that are being explored, they are not visible to us and not much enthusiasm exists for us to explore such areas ourselves. We are content to be followers.</v>
      </c>
      <c r="P89" s="17" t="str">
        <f>C89&amp;" : "&amp;H89</f>
        <v>Promising technologies in the world : Some interesting technologies have become visible in the world that will impact the armour environment to such an extent that own investigations have been started.</v>
      </c>
      <c r="Q89" s="38" t="str">
        <f>C89&amp;" : "&amp;J89</f>
        <v>Promising technologies in the world : The field is alive with interest and much is published about new developments in this area. Own interest in the technologies are stimulated tremendously.</v>
      </c>
      <c r="R89" s="17"/>
      <c r="S89" s="17"/>
      <c r="T89" s="38"/>
    </row>
    <row r="90" spans="1:20" s="1" customFormat="1" ht="63.75" hidden="1">
      <c r="A90" s="4"/>
      <c r="B90" s="11"/>
      <c r="C90" s="12" t="str">
        <f t="shared" si="0"/>
        <v>Technology shift</v>
      </c>
      <c r="D90" s="9" t="str">
        <f>IF(Scoping!$D$30="Positive",D38,L38)</f>
        <v>The tegnology has stagnated</v>
      </c>
      <c r="E90" s="120"/>
      <c r="F90" s="9" t="str">
        <f>IF(Scoping!$D$30="Positive",F38,N38)</f>
        <v>Continued interests in current technologies seem warranted</v>
      </c>
      <c r="G90" s="120"/>
      <c r="H90" s="9" t="str">
        <f t="shared" si="1"/>
        <v>There is a gradual shift towards newer technologies that may be useful in upgrading current systems</v>
      </c>
      <c r="I90" s="120"/>
      <c r="J90" s="9" t="str">
        <f>IF(Scoping!$D$30="Positive",J38,R38)</f>
        <v>Technology is fast moving to areas of interest adjoining the armour field, but this may find application in the field. Interst in technology is warranted</v>
      </c>
      <c r="K90" s="120"/>
      <c r="L90" s="9" t="str">
        <f>IF(Scoping!$D$30="Positive",L38,T38)</f>
        <v>Radical shifts in the technology spectrum may change the face of the field and it is imperative that the effect of this be studied and implementd.</v>
      </c>
      <c r="M90" s="121"/>
      <c r="O90" s="37" t="str">
        <f>C90&amp;" : "&amp;F90</f>
        <v>Technology shift : Continued interests in current technologies seem warranted</v>
      </c>
      <c r="P90" s="17" t="str">
        <f>C90&amp;" : "&amp;H90</f>
        <v>Technology shift : There is a gradual shift towards newer technologies that may be useful in upgrading current systems</v>
      </c>
      <c r="Q90" s="38" t="str">
        <f>C90&amp;" : "&amp;J90</f>
        <v>Technology shift : Technology is fast moving to areas of interest adjoining the armour field, but this may find application in the field. Interst in technology is warranted</v>
      </c>
      <c r="R90" s="17"/>
      <c r="S90" s="17"/>
      <c r="T90" s="38"/>
    </row>
    <row r="91" spans="1:20" s="1" customFormat="1" ht="12.75" hidden="1">
      <c r="A91" s="4"/>
      <c r="B91" s="128" t="str">
        <f>B39</f>
        <v>Equipment status</v>
      </c>
      <c r="C91" s="120"/>
      <c r="D91" s="9"/>
      <c r="E91" s="9"/>
      <c r="F91" s="9"/>
      <c r="G91" s="9"/>
      <c r="H91" s="9">
        <f>Scoping!D74</f>
        <v>0</v>
      </c>
      <c r="I91" s="9"/>
      <c r="J91" s="9"/>
      <c r="K91" s="9"/>
      <c r="L91" s="9"/>
      <c r="M91" s="10"/>
      <c r="O91" s="37"/>
      <c r="P91" s="17"/>
      <c r="Q91" s="38"/>
      <c r="R91" s="17"/>
      <c r="S91" s="17"/>
      <c r="T91" s="38"/>
    </row>
    <row r="92" spans="1:20" s="1" customFormat="1" ht="140.25" hidden="1">
      <c r="A92" s="4"/>
      <c r="B92" s="11"/>
      <c r="C92" s="12" t="str">
        <f t="shared" si="0"/>
        <v>Main equipment</v>
      </c>
      <c r="D92" s="9" t="str">
        <f>IF(Scoping!$D$31="Positive",D40,L40)</f>
        <v>Condition of equipment is very poor and operational availability is unacceptably low, to such an extent that it is considered a national threat.</v>
      </c>
      <c r="E92" s="120" t="str">
        <f>IF(Scoping!$D$31="Positive",Analysis!E40,Analysis!M40)</f>
        <v>The equipment condition is an embarrassment for all the roleplayers, who triy to make ends meet with the very limited budget. Great damage have been inflicted on systems due to neglect.</v>
      </c>
      <c r="F92" s="9" t="str">
        <f>IF(Scoping!$D$31="Positive",F40,N40)</f>
        <v>Condition of equipment is poor aand deteriorating nd spares levels are low and maintenance is infrequent.</v>
      </c>
      <c r="G92" s="120" t="str">
        <f>IF(Scoping!$D$31="Positive",Analysis!G40,Analysis!K40)</f>
        <v>The poor condition of the systems is reason for concern, and parliament must be aletred of the significant implications of unavailability of systems.</v>
      </c>
      <c r="H92" s="9" t="str">
        <f t="shared" si="1"/>
        <v>Equipment is not in good condition and  funding levels are such that deterioration continues. Operational availability is being affected.</v>
      </c>
      <c r="I92" s="120" t="str">
        <f>I40</f>
        <v>The slow degradation must be stopped before irrevocable damage is inflicted to systems, and before the supporting industry abandons this area.</v>
      </c>
      <c r="J92" s="9" t="str">
        <f>IF(Scoping!$D$31="Positive",J40,R40)</f>
        <v>Operational availability required for equipment is being met butin some areas the maintenance and spares budget is still too low.</v>
      </c>
      <c r="K92" s="120" t="str">
        <f>IF(Scoping!$D$31="Positive",Analysis!K40,Analysis!G40)</f>
        <v>The SANDF is satisfied with equipment status and committed to keep equipment in a good shape, and therefore making enough funds available.</v>
      </c>
      <c r="L92" s="9" t="str">
        <f>IF(Scoping!$D$31="Positive",L40,T40)</f>
        <v>Operational availability is adequate and even improving and confidence in our systems are being restored.</v>
      </c>
      <c r="M92" s="121" t="str">
        <f>IF(Scoping!$D$31="Positive",Analysis!M40,Analysis!E40)</f>
        <v>Seeing that equipment is in a very good state, more funds are made available to bolster the support environment to modernise and become more effective.</v>
      </c>
      <c r="O92" s="37" t="str">
        <f>C92&amp;" : "&amp;F92</f>
        <v>Main equipment : Condition of equipment is poor aand deteriorating nd spares levels are low and maintenance is infrequent.</v>
      </c>
      <c r="P92" s="17" t="str">
        <f>C92&amp;" : "&amp;H92</f>
        <v>Main equipment : Equipment is not in good condition and  funding levels are such that deterioration continues. Operational availability is being affected.</v>
      </c>
      <c r="Q92" s="38" t="str">
        <f>C92&amp;" : "&amp;J92</f>
        <v>Main equipment : Operational availability required for equipment is being met butin some areas the maintenance and spares budget is still too low.</v>
      </c>
      <c r="R92" s="17" t="str">
        <f>O92&amp;" ; "&amp;O93&amp;" ; "&amp;O94&amp;" ; "&amp;O95&amp;" ; "&amp;O96</f>
        <v>Main equipment : Condition of equipment is poor aand deteriorating nd spares levels are low and maintenance is infrequent. ; Spares : Spares levels are too low, and in some areas have already run out. Although limited funds have been made available, the process of starting up the industry is cause of much frustration. ; Maintenance level : All the maintence need for systems cannot be met and more and more systems are shipped back as repairable items. ; Facilities : The facilities of the SANDF can only cope with the most elementary maintenance work ; Support &amp; Operating staff : Limited knowledgeable O&amp;M staff is available for services in the SANDF</v>
      </c>
      <c r="S92" s="17" t="str">
        <f>P92&amp;" ; "&amp;P93&amp;" ; "&amp;P94&amp;" ; "&amp;P95&amp;" ; "&amp;P96</f>
        <v>Main equipment : Equipment is not in good condition and  funding levels are such that deterioration continues. Operational availability is being affected. ; Spares : Spares levels are low and are not replenished quickly enough. In some areas shortages have arisen and the user has resorted to stripping of obsolete products to get hold of spares. ; Maintenance level : Maintenance within the SANDF and at maintenance contractors can maintain systems at required availability levels. ; Facilities : The facilities in the SANDF need some attention but in general the work required can still be executed there. ; Support &amp; Operating staff : The O&amp;M staff, supplemented by contractors is good enough for the work to be done.</v>
      </c>
      <c r="T92" s="38" t="str">
        <f>Q92&amp;" ; "&amp;Q93&amp;" ; "&amp;Q94&amp;" ; "&amp;Q95&amp;" ; "&amp;Q96</f>
        <v>Main equipment : Operational availability required for equipment is being met butin some areas the maintenance and spares budget is still too low. ; Spares : More money have been made available for spares need and orders have been placed. It is foreseen that baclogs will be removed withinone year. ; Maintenance level : Maintenance within SANDF is of a good standard, and equipment condition is showing constant improvement ; Facilities : The facilities are in good order, and they are being improved. ; Support &amp; Operating staff : Staff available is well trained and motivated to keep systems in a good order</v>
      </c>
    </row>
    <row r="93" spans="1:20" s="1" customFormat="1" ht="63.75" hidden="1">
      <c r="A93" s="4"/>
      <c r="B93" s="11"/>
      <c r="C93" s="12" t="str">
        <f t="shared" si="0"/>
        <v>Spares</v>
      </c>
      <c r="D93" s="9" t="str">
        <f>IF(Scoping!$D$31="Positive",D41,L41)</f>
        <v>Spares levels are below critical levels and funds are too limited to replenish fast enough</v>
      </c>
      <c r="E93" s="120"/>
      <c r="F93" s="9" t="str">
        <f>IF(Scoping!$D$31="Positive",F41,N41)</f>
        <v>Spares levels are too low, and in some areas have already run out. Although limited funds have been made available, the process of starting up the industry is cause of much frustration.</v>
      </c>
      <c r="G93" s="120"/>
      <c r="H93" s="9" t="str">
        <f t="shared" si="1"/>
        <v>Spares levels are low and are not replenished quickly enough. In some areas shortages have arisen and the user has resorted to stripping of obsolete products to get hold of spares.</v>
      </c>
      <c r="I93" s="120"/>
      <c r="J93" s="9" t="str">
        <f>IF(Scoping!$D$31="Positive",J41,R41)</f>
        <v>More money have been made available for spares need and orders have been placed. It is foreseen that baclogs will be removed withinone year.</v>
      </c>
      <c r="K93" s="120"/>
      <c r="L93" s="9" t="str">
        <f>IF(Scoping!$D$31="Positive",L41,T41)</f>
        <v>Spares levels are considered to be adequate for the next 5 years.</v>
      </c>
      <c r="M93" s="121"/>
      <c r="O93" s="37" t="str">
        <f>C93&amp;" : "&amp;F93</f>
        <v>Spares : Spares levels are too low, and in some areas have already run out. Although limited funds have been made available, the process of starting up the industry is cause of much frustration.</v>
      </c>
      <c r="P93" s="17" t="str">
        <f>C93&amp;" : "&amp;H93</f>
        <v>Spares : Spares levels are low and are not replenished quickly enough. In some areas shortages have arisen and the user has resorted to stripping of obsolete products to get hold of spares.</v>
      </c>
      <c r="Q93" s="38" t="str">
        <f>C93&amp;" : "&amp;J93</f>
        <v>Spares : More money have been made available for spares need and orders have been placed. It is foreseen that baclogs will be removed withinone year.</v>
      </c>
      <c r="R93" s="17"/>
      <c r="S93" s="17"/>
      <c r="T93" s="38"/>
    </row>
    <row r="94" spans="1:20" s="1" customFormat="1" ht="51" hidden="1">
      <c r="A94" s="4"/>
      <c r="B94" s="11"/>
      <c r="C94" s="12" t="str">
        <f t="shared" si="0"/>
        <v>Maintenance level</v>
      </c>
      <c r="D94" s="9" t="str">
        <f>IF(Scoping!$D$31="Positive",D42,L42)</f>
        <v>Funding for maintenance is too low and equipment becomes disfunctional.</v>
      </c>
      <c r="E94" s="120"/>
      <c r="F94" s="9" t="str">
        <f>IF(Scoping!$D$31="Positive",F42,N42)</f>
        <v>All the maintence need for systems cannot be met and more and more systems are shipped back as repairable items.</v>
      </c>
      <c r="G94" s="120"/>
      <c r="H94" s="9" t="str">
        <f t="shared" si="1"/>
        <v>Maintenance within the SANDF and at maintenance contractors can maintain systems at required availability levels.</v>
      </c>
      <c r="I94" s="120"/>
      <c r="J94" s="9" t="str">
        <f>IF(Scoping!$D$31="Positive",J42,R42)</f>
        <v>Maintenance within SANDF is of a good standard, and equipment condition is showing constant improvement</v>
      </c>
      <c r="K94" s="120"/>
      <c r="L94" s="9" t="str">
        <f>IF(Scoping!$D$31="Positive",L42,T42)</f>
        <v>The equipment of the SANDF is in an excellent condition, and the user is proud of his systems</v>
      </c>
      <c r="M94" s="121"/>
      <c r="O94" s="37" t="str">
        <f>C94&amp;" : "&amp;F94</f>
        <v>Maintenance level : All the maintence need for systems cannot be met and more and more systems are shipped back as repairable items.</v>
      </c>
      <c r="P94" s="17" t="str">
        <f>C94&amp;" : "&amp;H94</f>
        <v>Maintenance level : Maintenance within the SANDF and at maintenance contractors can maintain systems at required availability levels.</v>
      </c>
      <c r="Q94" s="38" t="str">
        <f>C94&amp;" : "&amp;J94</f>
        <v>Maintenance level : Maintenance within SANDF is of a good standard, and equipment condition is showing constant improvement</v>
      </c>
      <c r="R94" s="17"/>
      <c r="S94" s="17"/>
      <c r="T94" s="38"/>
    </row>
    <row r="95" spans="1:20" s="1" customFormat="1" ht="51" hidden="1">
      <c r="A95" s="4"/>
      <c r="B95" s="11"/>
      <c r="C95" s="12" t="str">
        <f t="shared" si="0"/>
        <v>Facilities</v>
      </c>
      <c r="D95" s="9" t="str">
        <f>IF(Scoping!$D$31="Positive",D43,L43)</f>
        <v>The facilities within the Defence environment have deteriorated to such an extent that scheduled maintenance work cannot be done relaibly there</v>
      </c>
      <c r="E95" s="120"/>
      <c r="F95" s="9" t="str">
        <f>IF(Scoping!$D$31="Positive",F43,N43)</f>
        <v>The facilities of the SANDF can only cope with the most elementary maintenance work</v>
      </c>
      <c r="G95" s="120"/>
      <c r="H95" s="9" t="str">
        <f t="shared" si="1"/>
        <v>The facilities in the SANDF need some attention but in general the work required can still be executed there.</v>
      </c>
      <c r="I95" s="120"/>
      <c r="J95" s="9" t="str">
        <f>IF(Scoping!$D$31="Positive",J43,R43)</f>
        <v>The facilities are in good order, and they are being improved.</v>
      </c>
      <c r="K95" s="120"/>
      <c r="L95" s="9" t="str">
        <f>IF(Scoping!$D$31="Positive",L43,T43)</f>
        <v>Facilities are of an excellent standard and serves as a model for Africa.</v>
      </c>
      <c r="M95" s="121"/>
      <c r="O95" s="37" t="str">
        <f>C95&amp;" : "&amp;F95</f>
        <v>Facilities : The facilities of the SANDF can only cope with the most elementary maintenance work</v>
      </c>
      <c r="P95" s="17" t="str">
        <f>C95&amp;" : "&amp;H95</f>
        <v>Facilities : The facilities in the SANDF need some attention but in general the work required can still be executed there.</v>
      </c>
      <c r="Q95" s="38" t="str">
        <f>C95&amp;" : "&amp;J95</f>
        <v>Facilities : The facilities are in good order, and they are being improved.</v>
      </c>
      <c r="R95" s="17"/>
      <c r="S95" s="17"/>
      <c r="T95" s="38"/>
    </row>
    <row r="96" spans="1:20" s="1" customFormat="1" ht="63.75" hidden="1">
      <c r="A96" s="4"/>
      <c r="B96" s="11"/>
      <c r="C96" s="12" t="str">
        <f t="shared" si="0"/>
        <v>Support &amp; Operating staff</v>
      </c>
      <c r="D96" s="9" t="str">
        <f>IF(Scoping!$D$31="Positive",D44,L44)</f>
        <v>The O&amp;M staff component in the SANDF has  diminished to below critical levels.</v>
      </c>
      <c r="E96" s="120"/>
      <c r="F96" s="9" t="str">
        <f>IF(Scoping!$D$31="Positive",F44,N44)</f>
        <v>Limited knowledgeable O&amp;M staff is available for services in the SANDF</v>
      </c>
      <c r="G96" s="120"/>
      <c r="H96" s="9" t="str">
        <f t="shared" si="1"/>
        <v>The O&amp;M staff, supplemented by contractors is good enough for the work to be done.</v>
      </c>
      <c r="I96" s="120"/>
      <c r="J96" s="9" t="str">
        <f>IF(Scoping!$D$31="Positive",J44,R44)</f>
        <v>Staff available is well trained and motivated to keep systems in a good order</v>
      </c>
      <c r="K96" s="120"/>
      <c r="L96" s="9" t="str">
        <f>IF(Scoping!$D$31="Positive",L44,T44)</f>
        <v>SANDF has enough skilled technical personnel to conduct their allocated maintenance tasks, and industry is ready and able to supply more complex maintenance functions.</v>
      </c>
      <c r="M96" s="121"/>
      <c r="O96" s="37" t="str">
        <f>C96&amp;" : "&amp;F96</f>
        <v>Support &amp; Operating staff : Limited knowledgeable O&amp;M staff is available for services in the SANDF</v>
      </c>
      <c r="P96" s="17" t="str">
        <f>C96&amp;" : "&amp;H96</f>
        <v>Support &amp; Operating staff : The O&amp;M staff, supplemented by contractors is good enough for the work to be done.</v>
      </c>
      <c r="Q96" s="38" t="str">
        <f>C96&amp;" : "&amp;J96</f>
        <v>Support &amp; Operating staff : Staff available is well trained and motivated to keep systems in a good order</v>
      </c>
      <c r="R96" s="17"/>
      <c r="S96" s="17"/>
      <c r="T96" s="38"/>
    </row>
    <row r="97" spans="1:20" s="1" customFormat="1" ht="12.75" hidden="1">
      <c r="A97" s="4"/>
      <c r="B97" s="128" t="str">
        <f>B45</f>
        <v>International Business</v>
      </c>
      <c r="C97" s="120"/>
      <c r="D97" s="9"/>
      <c r="E97" s="9"/>
      <c r="F97" s="9"/>
      <c r="G97" s="9"/>
      <c r="H97" s="9">
        <f>Scoping!D75</f>
        <v>0</v>
      </c>
      <c r="I97" s="9"/>
      <c r="J97" s="9"/>
      <c r="K97" s="9"/>
      <c r="L97" s="9"/>
      <c r="M97" s="10"/>
      <c r="O97" s="37"/>
      <c r="P97" s="17"/>
      <c r="Q97" s="38"/>
      <c r="R97" s="17"/>
      <c r="S97" s="17"/>
      <c r="T97" s="38"/>
    </row>
    <row r="98" spans="1:20" s="1" customFormat="1" ht="153.75" hidden="1" thickBot="1">
      <c r="A98" s="4"/>
      <c r="B98" s="11"/>
      <c r="C98" s="12" t="str">
        <f t="shared" si="0"/>
        <v>DIP business</v>
      </c>
      <c r="D98" s="9" t="str">
        <f>IF(Scoping!$D$32="Positive",D46,L46)</f>
        <v>Very little DIP business is coming back to the industry.</v>
      </c>
      <c r="E98" s="120" t="str">
        <f>IF(Scoping!$D$32="Positive",Analysis!E46,Analysis!M46)</f>
        <v>International business is on too low a level to sustain the local industry, and  the decline cannot be stopped by local requirements only</v>
      </c>
      <c r="F98" s="9" t="str">
        <f>IF(Scoping!$D$32="Positive",F46,N46)</f>
        <v>A little DIP business flows to industry, but not enough to sustains the industry</v>
      </c>
      <c r="G98" s="120" t="str">
        <f>IF(Scoping!$D$32="Positive",Analysis!G46,Analysis!K46)</f>
        <v>International business help the industry survive but the levels is not sufficient to stop dteriration of the industry.</v>
      </c>
      <c r="H98" s="9" t="str">
        <f t="shared" si="1"/>
        <v>DIP business is increasingly being advantageous for the local industry. Levels are already at such a  level that it contributes significantly to industry survival</v>
      </c>
      <c r="I98" s="120" t="str">
        <f>I46</f>
        <v>Industry can survive with current levels of international business, but must have sustained marketing effort to keep it at that levels</v>
      </c>
      <c r="J98" s="9" t="str">
        <f>IF(Scoping!$D$32="Positive",J46,R46)</f>
        <v>Dip work is now an important part of the Industry workload, but it is a question whether it is sustainable.</v>
      </c>
      <c r="K98" s="120" t="str">
        <f>IF(Scoping!$D$32="Positive",Analysis!K46,Analysis!G46)</f>
        <v>International business makes a handy contribution to help industry expand, and industry pursues this lucrative market strongly.</v>
      </c>
      <c r="L98" s="9" t="str">
        <f>IF(Scoping!$D$32="Positive",L46,T46)</f>
        <v>A lot of DIP work is forthcoming and it seems to be sustainable because most of the company's have secured follow-on contracts</v>
      </c>
      <c r="M98" s="121" t="str">
        <f>IF(Scoping!$D$32="Positive",Analysis!M46,Analysis!E46)</f>
        <v>Indurty is thriving on international business, and are becoming more focuses to that direction. Local client benefits from the involvement, but is not a priority client any more.</v>
      </c>
      <c r="O98" s="37" t="str">
        <f>C98&amp;" : "&amp;F98</f>
        <v>DIP business : A little DIP business flows to industry, but not enough to sustains the industry</v>
      </c>
      <c r="P98" s="17" t="str">
        <f>C98&amp;" : "&amp;H98</f>
        <v>DIP business : DIP business is increasingly being advantageous for the local industry. Levels are already at such a  level that it contributes significantly to industry survival</v>
      </c>
      <c r="Q98" s="38" t="str">
        <f>C98&amp;" : "&amp;J98</f>
        <v>DIP business : Dip work is now an important part of the Industry workload, but it is a question whether it is sustainable.</v>
      </c>
      <c r="R98" s="14" t="str">
        <f>O98&amp;" ; "&amp;O99&amp;" ; "&amp;O100&amp;" ; "&amp;O101&amp;" ; "&amp;O102</f>
        <v>DIP business : A little DIP business flows to industry, but not enough to sustains the industry ; International development work : A number of companies have due to their expertise won small development contracts from overseas ; International production work : A sizable portfolio of production work is still being done in the industry due to contracts that had been placed earlier. ; International maintenance contracts : The industry are getting more and more contracts to maintain systems in other countries, notably the Middle East and Africa. ; International business ventures. : A few companies are included in international business ventures, but they are not all successful</v>
      </c>
      <c r="S98" s="14" t="str">
        <f>P98&amp;" ; "&amp;P99&amp;" ; "&amp;P100&amp;" ; "&amp;P101&amp;" ; "&amp;P102</f>
        <v>DIP business : DIP business is increasingly being advantageous for the local industry. Levels are already at such a  level that it contributes significantly to industry survival ; International development work : Local companies are doing good development work and receive more work from overseas. ; International production work : Production work from overseas contracts  is of great value to local industries, and more contracts are being concluded. ; International maintenance contracts : Maintenance work for overseas companies are becoming more frequent and companies begin to exploit the opportunity ; International business ventures. : Companies  become involved in International ventures more and more, and that brings new business opportunities</v>
      </c>
      <c r="T98" s="39" t="str">
        <f>Q98&amp;" ; "&amp;Q99&amp;" ; "&amp;Q100&amp;" ; "&amp;Q101&amp;" ; "&amp;Q102</f>
        <v>DIP business : Dip work is now an important part of the Industry workload, but it is a question whether it is sustainable. ; International development work : Much development work is contracted into the country due to good performance of local engineering companies. ; International production work : A large volume of production work for the outside market helps the industry to move ahead considerably. ; International maintenance contracts : Maintenance work in overseas countries have become an important share of companies' business ; International business ventures. : Most of the role-players are involved in international business ventures.</v>
      </c>
    </row>
    <row r="99" spans="1:17" s="1" customFormat="1" ht="51.75" hidden="1" thickTop="1">
      <c r="A99" s="4"/>
      <c r="B99" s="11"/>
      <c r="C99" s="12" t="str">
        <f t="shared" si="0"/>
        <v>International development work</v>
      </c>
      <c r="D99" s="9" t="str">
        <f>IF(Scoping!$D$32="Positive",D47,L47)</f>
        <v>No development work is being contracted to the local industry</v>
      </c>
      <c r="E99" s="120"/>
      <c r="F99" s="9" t="str">
        <f>IF(Scoping!$D$32="Positive",F47,N47)</f>
        <v>A number of companies have due to their expertise won small development contracts from overseas</v>
      </c>
      <c r="G99" s="120"/>
      <c r="H99" s="9" t="str">
        <f t="shared" si="1"/>
        <v>Local companies are doing good development work and receive more work from overseas.</v>
      </c>
      <c r="I99" s="120"/>
      <c r="J99" s="9" t="str">
        <f>IF(Scoping!$D$32="Positive",J47,R47)</f>
        <v>Much development work is contracted into the country due to good performance of local engineering companies.</v>
      </c>
      <c r="K99" s="120"/>
      <c r="L99" s="9" t="str">
        <f>IF(Scoping!$D$32="Positive",L47,T47)</f>
        <v>International development work is of such importance that thelocal defence environment benefits greatly from it.</v>
      </c>
      <c r="M99" s="121"/>
      <c r="O99" s="37" t="str">
        <f>C99&amp;" : "&amp;F99</f>
        <v>International development work : A number of companies have due to their expertise won small development contracts from overseas</v>
      </c>
      <c r="P99" s="17" t="str">
        <f>C99&amp;" : "&amp;H99</f>
        <v>International development work : Local companies are doing good development work and receive more work from overseas.</v>
      </c>
      <c r="Q99" s="38" t="str">
        <f>C99&amp;" : "&amp;J99</f>
        <v>International development work : Much development work is contracted into the country due to good performance of local engineering companies.</v>
      </c>
    </row>
    <row r="100" spans="1:17" s="1" customFormat="1" ht="63.75" hidden="1">
      <c r="A100" s="4"/>
      <c r="B100" s="11"/>
      <c r="C100" s="12" t="str">
        <f t="shared" si="0"/>
        <v>International production work</v>
      </c>
      <c r="D100" s="9" t="str">
        <f>IF(Scoping!$D$32="Positive",D48,L48)</f>
        <v>Limited production work from previous years still remain with industry</v>
      </c>
      <c r="E100" s="120"/>
      <c r="F100" s="9" t="str">
        <f>IF(Scoping!$D$32="Positive",F48,N48)</f>
        <v>A sizable portfolio of production work is still being done in the industry due to contracts that had been placed earlier.</v>
      </c>
      <c r="G100" s="120"/>
      <c r="H100" s="9" t="str">
        <f t="shared" si="1"/>
        <v>Production work from overseas contracts  is of great value to local industries, and more contracts are being concluded.</v>
      </c>
      <c r="I100" s="120"/>
      <c r="J100" s="9" t="str">
        <f>IF(Scoping!$D$32="Positive",J48,R48)</f>
        <v>A large volume of production work for the outside market helps the industry to move ahead considerably.</v>
      </c>
      <c r="K100" s="120"/>
      <c r="L100" s="9" t="str">
        <f>IF(Scoping!$D$32="Positive",L48,T48)</f>
        <v>Lots of production work sustains the industry and new production contracts are on the cards</v>
      </c>
      <c r="M100" s="121"/>
      <c r="O100" s="37" t="str">
        <f>C100&amp;" : "&amp;F100</f>
        <v>International production work : A sizable portfolio of production work is still being done in the industry due to contracts that had been placed earlier.</v>
      </c>
      <c r="P100" s="17" t="str">
        <f>C100&amp;" : "&amp;H100</f>
        <v>International production work : Production work from overseas contracts  is of great value to local industries, and more contracts are being concluded.</v>
      </c>
      <c r="Q100" s="38" t="str">
        <f>C100&amp;" : "&amp;J100</f>
        <v>International production work : A large volume of production work for the outside market helps the industry to move ahead considerably.</v>
      </c>
    </row>
    <row r="101" spans="1:17" s="1" customFormat="1" ht="63.75" hidden="1">
      <c r="A101" s="4"/>
      <c r="B101" s="11"/>
      <c r="C101" s="12" t="str">
        <f t="shared" si="0"/>
        <v>International maintenance contracts</v>
      </c>
      <c r="D101" s="9" t="str">
        <f>IF(Scoping!$D$32="Positive",D49,L49)</f>
        <v>Only a few companies support products overseas.</v>
      </c>
      <c r="E101" s="120"/>
      <c r="F101" s="9" t="str">
        <f>IF(Scoping!$D$32="Positive",F49,N49)</f>
        <v>The industry are getting more and more contracts to maintain systems in other countries, notably the Middle East and Africa.</v>
      </c>
      <c r="G101" s="120"/>
      <c r="H101" s="9" t="str">
        <f t="shared" si="1"/>
        <v>Maintenance work for overseas companies are becoming more frequent and companies begin to exploit the opportunity</v>
      </c>
      <c r="I101" s="120"/>
      <c r="J101" s="9" t="str">
        <f>IF(Scoping!$D$32="Positive",J49,R49)</f>
        <v>Maintenance work in overseas countries have become an important share of companies' business</v>
      </c>
      <c r="K101" s="120"/>
      <c r="L101" s="9" t="str">
        <f>IF(Scoping!$D$32="Positive",L49,T49)</f>
        <v>Lots of maintenance contracts are being executed, and new contracts are on the cards</v>
      </c>
      <c r="M101" s="121"/>
      <c r="O101" s="37" t="str">
        <f>C101&amp;" : "&amp;F101</f>
        <v>International maintenance contracts : The industry are getting more and more contracts to maintain systems in other countries, notably the Middle East and Africa.</v>
      </c>
      <c r="P101" s="17" t="str">
        <f>C101&amp;" : "&amp;H101</f>
        <v>International maintenance contracts : Maintenance work for overseas companies are becoming more frequent and companies begin to exploit the opportunity</v>
      </c>
      <c r="Q101" s="38" t="str">
        <f>C101&amp;" : "&amp;J101</f>
        <v>International maintenance contracts : Maintenance work in overseas countries have become an important share of companies' business</v>
      </c>
    </row>
    <row r="102" spans="1:17" s="1" customFormat="1" ht="64.5" hidden="1" thickBot="1">
      <c r="A102" s="4"/>
      <c r="B102" s="11"/>
      <c r="C102" s="12" t="str">
        <f t="shared" si="0"/>
        <v>International business ventures.</v>
      </c>
      <c r="D102" s="9" t="str">
        <f>IF(Scoping!$D$32="Positive",D50,L50)</f>
        <v>The RSA industry do not enjoy much exposure in terms of international business ventures.</v>
      </c>
      <c r="E102" s="120"/>
      <c r="F102" s="9" t="str">
        <f>IF(Scoping!$D$32="Positive",F50,N50)</f>
        <v>A few companies are included in international business ventures, but they are not all successful</v>
      </c>
      <c r="G102" s="120"/>
      <c r="H102" s="9" t="str">
        <f t="shared" si="1"/>
        <v>Companies  become involved in International ventures more and more, and that brings new business opportunities</v>
      </c>
      <c r="I102" s="120"/>
      <c r="J102" s="9" t="str">
        <f>IF(Scoping!$D$32="Positive",J50,R50)</f>
        <v>Most of the role-players are involved in international business ventures.</v>
      </c>
      <c r="K102" s="120"/>
      <c r="L102" s="9" t="str">
        <f>IF(Scoping!$D$32="Positive",L50,T50)</f>
        <v>Almost all roleplayers are involved in successful international business ventures, and they have been helped to expand into new markets with their products</v>
      </c>
      <c r="M102" s="121"/>
      <c r="O102" s="13" t="str">
        <f>C102&amp;" : "&amp;F102</f>
        <v>International business ventures. : A few companies are included in international business ventures, but they are not all successful</v>
      </c>
      <c r="P102" s="14" t="str">
        <f>C102&amp;" : "&amp;H102</f>
        <v>International business ventures. : Companies  become involved in International ventures more and more, and that brings new business opportunities</v>
      </c>
      <c r="Q102" s="39" t="str">
        <f>C102&amp;" : "&amp;J102</f>
        <v>International business ventures. : Most of the role-players are involved in international business ventures.</v>
      </c>
    </row>
    <row r="103" spans="2:13" s="1" customFormat="1" ht="14.25" hidden="1" thickBot="1" thickTop="1">
      <c r="B103" s="13"/>
      <c r="C103" s="14"/>
      <c r="D103" s="15"/>
      <c r="E103" s="15"/>
      <c r="F103" s="15"/>
      <c r="G103" s="15"/>
      <c r="H103" s="15"/>
      <c r="I103" s="15"/>
      <c r="J103" s="15"/>
      <c r="K103" s="15"/>
      <c r="L103" s="15"/>
      <c r="M103" s="16"/>
    </row>
    <row r="104" spans="2:13" s="1" customFormat="1" ht="14.25" hidden="1" thickBot="1" thickTop="1">
      <c r="B104" s="17"/>
      <c r="C104" s="17"/>
      <c r="D104" s="18"/>
      <c r="E104" s="18"/>
      <c r="F104" s="18"/>
      <c r="G104" s="18"/>
      <c r="H104" s="18"/>
      <c r="I104" s="18"/>
      <c r="J104" s="18"/>
      <c r="K104" s="18"/>
      <c r="L104" s="18"/>
      <c r="M104" s="18"/>
    </row>
    <row r="105" spans="2:13" s="1" customFormat="1" ht="28.5" customHeight="1" hidden="1" thickBot="1" thickTop="1">
      <c r="B105" s="17"/>
      <c r="C105" s="17"/>
      <c r="D105" s="111" t="s">
        <v>90</v>
      </c>
      <c r="E105" s="112"/>
      <c r="F105" s="112"/>
      <c r="G105" s="7"/>
      <c r="H105" s="7"/>
      <c r="I105" s="8"/>
      <c r="J105" s="18"/>
      <c r="K105" s="18"/>
      <c r="L105" s="18"/>
      <c r="M105" s="18"/>
    </row>
    <row r="106" spans="4:13" s="1" customFormat="1" ht="16.5" hidden="1" thickTop="1">
      <c r="D106" s="117" t="s">
        <v>192</v>
      </c>
      <c r="E106" s="118"/>
      <c r="F106" s="118"/>
      <c r="G106" s="118"/>
      <c r="H106" s="118"/>
      <c r="I106" s="119"/>
      <c r="J106" s="112" t="s">
        <v>89</v>
      </c>
      <c r="K106" s="112"/>
      <c r="L106" s="116"/>
      <c r="M106" s="3"/>
    </row>
    <row r="107" spans="4:13" s="1" customFormat="1" ht="12.75" hidden="1">
      <c r="D107" s="19" t="s">
        <v>180</v>
      </c>
      <c r="E107" s="18" t="s">
        <v>178</v>
      </c>
      <c r="F107" s="18" t="s">
        <v>168</v>
      </c>
      <c r="G107" s="18" t="s">
        <v>186</v>
      </c>
      <c r="H107" s="18" t="s">
        <v>187</v>
      </c>
      <c r="I107" s="20" t="s">
        <v>188</v>
      </c>
      <c r="J107" s="18" t="s">
        <v>189</v>
      </c>
      <c r="K107" s="18" t="s">
        <v>190</v>
      </c>
      <c r="L107" s="20" t="s">
        <v>191</v>
      </c>
      <c r="M107" s="3"/>
    </row>
    <row r="108" spans="4:13" s="1" customFormat="1" ht="12.75" hidden="1">
      <c r="D108" s="19">
        <v>1</v>
      </c>
      <c r="E108" s="18">
        <v>2</v>
      </c>
      <c r="F108" s="18">
        <v>3</v>
      </c>
      <c r="G108" s="18">
        <v>1</v>
      </c>
      <c r="H108" s="18">
        <v>2</v>
      </c>
      <c r="I108" s="20">
        <v>3</v>
      </c>
      <c r="J108" s="18">
        <f ca="1">INT(3*RAND())+1</f>
        <v>2</v>
      </c>
      <c r="K108" s="18">
        <f aca="true" ca="1" t="shared" si="3" ref="K108:L116">INT(3*RAND())+1</f>
        <v>1</v>
      </c>
      <c r="L108" s="20">
        <f ca="1" t="shared" si="3"/>
        <v>3</v>
      </c>
      <c r="M108" s="3"/>
    </row>
    <row r="109" spans="3:13" s="1" customFormat="1" ht="173.25" customHeight="1" hidden="1">
      <c r="C109" s="1">
        <v>1</v>
      </c>
      <c r="D109" s="19" t="str">
        <f>R56</f>
        <v>International deployment : No International deployment, but an invitation to joint exercises ; Africa deployment : Limited presence in Africa. ; Border problems : Border under control and influx problem can be contained ; Internal instability : No internal unrest ; Crime &amp; corruption : Crime subsides so that SANDF can scale down on support.</v>
      </c>
      <c r="E109" s="18" t="str">
        <f>S56</f>
        <v>International deployment : No international deployment but friendly relations with foreign Defence Forces ; Africa deployment : Two battallions full time deployed in Central Africa on Peacekeeping missions. ; Border problems : Limited border problems, mainly in relation to illegal immigration ; Internal instability : Limited internal unrest ; Crime &amp; corruption : Crime and corruption to such an extent that SANDF must support SAPS</v>
      </c>
      <c r="F109" s="18" t="str">
        <f>T56</f>
        <v>International deployment : No international deployment ; Africa deployment : Deployment in Africa requires stronger protection. ; Border problems : Influx control on borders warrants  armoured patrols ; Internal instability : Internal unrest but no need for armour involvement ; Crime &amp; corruption : Crime and corruption high and SANDF in support of SAPS</v>
      </c>
      <c r="G109" s="18" t="str">
        <f>G56</f>
        <v>SANDF manpower situation will improve and more focus will be placed on training and force preparation. Limited funds will be available for maintenance &amp; repair and capital projects may be further postponed.</v>
      </c>
      <c r="H109" s="18" t="str">
        <f>I56</f>
        <v>There is no obvious need for armour deployment, and limited opposition against the concept of armour. Armour troops are being used in Infantry role. Limited funds for maintenance &amp; repair and slight risk that future armour projects will not continue.</v>
      </c>
      <c r="I109" s="20" t="str">
        <f>K56</f>
        <v>There is an increasing awareness that Armour is still needed for a balanced force. Future operating budgets are increased and  the future of capital projects seems to be more certain.</v>
      </c>
      <c r="J109" s="18">
        <f aca="true" ca="1" t="shared" si="4" ref="J109:J116">INT(3*RAND())+1</f>
        <v>1</v>
      </c>
      <c r="K109" s="18">
        <f ca="1" t="shared" si="3"/>
        <v>2</v>
      </c>
      <c r="L109" s="20">
        <f ca="1" t="shared" si="3"/>
        <v>1</v>
      </c>
      <c r="M109" s="3"/>
    </row>
    <row r="110" spans="3:13" s="1" customFormat="1" ht="306" hidden="1">
      <c r="C110" s="1">
        <v>2</v>
      </c>
      <c r="D110" s="19" t="str">
        <f>R62</f>
        <v>Relationship with the West : Relationship with the West is good and improving. West is starting to trust SA and wants to become involved in Africa via SA. ; Relationship in Africa : RSA's leadership role in Africa is acknowledged and the RSA is called to play a leading role in the African peace initiatives. ; Relationship with pariah states : Relationship with pariah states is cool and that is liked by the West ; Government politics : Government is stable and succeed in keeping the opposition satisfied ; State administration : State administration is improving</v>
      </c>
      <c r="E110" s="18" t="str">
        <f>S62</f>
        <v>Relationship with the West : Good relationships with the West and the RSA enjoys limited trust from Western leaders. Sa is seen as a door to Africa. ; Relationship in Africa : Relationships with Africa is sound, and we are beginning to be accepted as leader in sub-Saharan Africa. ; Relationship with pariah states : Relationship with pariah states in on a managed level and this grants us credibility in the eyes of the world. ; Government politics : Government is fairly stable althou a little plagued by internal strife. Healthy opposition politics. ; State administration : The state administration can cope with its work but is sluggish.</v>
      </c>
      <c r="F110" s="18" t="str">
        <f>T62</f>
        <v>Relationship with the West : Relationship with the West is becoming cool and international trade is beginning to be hampered. ; Relationship in Africa : Relations with Africa is good on a formal level but RSA is being viewed  with suspicion, especially by frontline states. ; Relationship with pariah states : Relationship with pariah states casual ; Government politics : Uneasiness in political circles and much energy is wasted in political posturing ; State administration : State administration in an unsatisfactory condition.</v>
      </c>
      <c r="G110" s="18" t="str">
        <f>G62</f>
        <v>The SANDF is given the opportunity to improve itself and its self-esteem and tries to become and stay the best in Africa.</v>
      </c>
      <c r="H110" s="18" t="str">
        <f>I62</f>
        <v>Although the SANDF does not enjoy overwhelming favour in the country, its existence is not threatened. Funding is on a level where the force can just be sustained.</v>
      </c>
      <c r="I110" s="20" t="str">
        <f>K62</f>
        <v>South Africa starts to feel somewhat threatened and various diplomatic initiatives are taken to try and resolve issues. There is a general feeling that our Defence capabilities should be enhanced.</v>
      </c>
      <c r="J110" s="18">
        <f ca="1" t="shared" si="4"/>
        <v>2</v>
      </c>
      <c r="K110" s="18">
        <f ca="1" t="shared" si="3"/>
        <v>3</v>
      </c>
      <c r="L110" s="20">
        <f ca="1" t="shared" si="3"/>
        <v>3</v>
      </c>
      <c r="M110" s="3"/>
    </row>
    <row r="111" spans="3:13" s="1" customFormat="1" ht="267.75" hidden="1">
      <c r="C111" s="1">
        <v>3</v>
      </c>
      <c r="D111" s="19" t="str">
        <f>R68</f>
        <v>Capital budget : Capital budget diminished by 15% A number of  new projects have been moved out witk 5 years ; Operating budget : Operating budget diminished with 15% ; Technology budget : Technology budget diminished by 15% ; International funding (DIP) : Decrease in DIP in accordance with capital spending decline. ; Armscor budget : Armscor transfer payment reduced by 10%. A loss is being accrued.</v>
      </c>
      <c r="E111" s="18" t="str">
        <f>S68</f>
        <v>Capital budget : Capital budget adequate to finance current programmes and future programmes are kept on schedule ; Operating budget : Operating budget just below the limit for proper repair and maintenance of systems ; Technology budget : Technology budget adequate only for moderate technology developments. ; International funding (DIP) : A fair amount of DIP work is performed by Industry, allowing them to make ends meet. ; Armscor budget : Armscor transfer payment still shows a shortfall of Rm20 which has to be found via other ways.</v>
      </c>
      <c r="F111" s="18" t="str">
        <f>T68</f>
        <v>Capital budget : An increase of 15% in capital buget is given. Current programmes are expidited and new programmes are pulled forward by a year or two. ; Operating budget : An 15% increase of operating budget ; Technology budget : A 15% increase in technology budget ; International funding (DIP) : A greater influx of DIP work is advantageous to industry so that they have to start expanding. ; Armscor budget : Armscor receives the full transfer payment</v>
      </c>
      <c r="G111" s="18" t="str">
        <f>G68</f>
        <v>Negative impact on industry. Manpower loss in Armscor and selected areas in industry. Equipment cannot be properly maintained.</v>
      </c>
      <c r="H111" s="18" t="str">
        <f>I68</f>
        <v>The armour industry functions at a below optimum level but succeeds to survive. Armscor has to fulfill addistional roles due to manpower reductions in the SANDF.</v>
      </c>
      <c r="I111" s="20" t="str">
        <f>K68</f>
        <v>Although the system maintenance and repair is still underfunded, there is optimism about the capital projects on the horison. More technology projects are also embarked on, including some financial contributions by industry.</v>
      </c>
      <c r="J111" s="18">
        <f ca="1" t="shared" si="4"/>
        <v>3</v>
      </c>
      <c r="K111" s="18">
        <f ca="1" t="shared" si="3"/>
        <v>3</v>
      </c>
      <c r="L111" s="20">
        <f ca="1" t="shared" si="3"/>
        <v>1</v>
      </c>
      <c r="M111" s="3"/>
    </row>
    <row r="112" spans="3:13" s="1" customFormat="1" ht="166.5" customHeight="1" hidden="1">
      <c r="C112" s="1">
        <v>4</v>
      </c>
      <c r="D112" s="19" t="str">
        <f>R74</f>
        <v>End user : The SANDF has lost some critical capabilities due to skilled people leaving the force. ; DOD &amp; SANDF Management : Although the vital posts have been filled, the personnel filling them have not been properly trained ; Armscor    : Armscor has been able to retain the essential manpower, but there are areas of shortage in skills where use must be made of contractors ; Primary industry : The industry can cope with their workload, but at great cost to certain overburdened individuals. Legislation continues to hinder employment of skilled people who are of the worng colour. ; Secondary industry : The industry can cope with their workload, but at great cost to certain overburdened individuals. Legislation continues to hinder employment of skilled people who are of the worng colour.</v>
      </c>
      <c r="E112" s="18" t="str">
        <f>S74</f>
        <v>End user : The SANDF has a surplus of manpower, but in the wrong categories. There is a shortage on technically skilled personnel ; DOD &amp; SANDF Management : The key personnel in the structures is  in a position to fulfill their functions ; Armscor    : Armscor have improved its bargainng position and is in a position to keep it manpower and starts attracting promising people from outside. The people can cope with the workload ; Primary industry : The industry can cope with their workload, but due to the budget situation is capped in terms of their  performance, leading to some delays on projects. ; Secondary industry : The industry can cope with their workload, but due to the budget situation is capped in terms of their  performance, leading to some delays on projects.</v>
      </c>
      <c r="F112" s="18" t="str">
        <f>T74</f>
        <v>End user : The SANDF ha s started reqruiting people in the critical areas, but there is still not enough people especially in the technical categories ; DOD &amp; SANDF Management : There is enough skilled personnel to fulfil their functions, as well as a little reserve for training ; Armscor    : Armcor is being considered as a good company to work for and all vacancies have been filled. There is enough manpower to do the job and also to allow for training ; Primary industry : The industry has enough skilled people and the right mix to deliver on time ; Secondary industry : The industry has enough skilled people and the right mix to deliver on time</v>
      </c>
      <c r="G112" s="18" t="str">
        <f>G74</f>
        <v>Projects are always in danger of being late, and maintenance work is also done under presuure to avoid roll-overs. Industry relies on international business for survival.</v>
      </c>
      <c r="H112" s="18" t="str">
        <f>I74</f>
        <v>The performance on the current budget is acceptable but small roll-overs cannot be avoided. Great effort is needed to ensure that industry focuses attention on SANDF business.</v>
      </c>
      <c r="I112" s="20" t="str">
        <f>K74</f>
        <v>SANDF business receives enough priority and no roll-overs are foreseen. Industry have enough work and care is required from APM to ensure that SANDF work receives the right priority</v>
      </c>
      <c r="J112" s="18">
        <f ca="1" t="shared" si="4"/>
        <v>1</v>
      </c>
      <c r="K112" s="18">
        <f ca="1" t="shared" si="3"/>
        <v>1</v>
      </c>
      <c r="L112" s="20">
        <f ca="1" t="shared" si="3"/>
        <v>1</v>
      </c>
      <c r="M112" s="3"/>
    </row>
    <row r="113" spans="3:13" s="1" customFormat="1" ht="213" customHeight="1" hidden="1">
      <c r="C113" s="1">
        <v>5</v>
      </c>
      <c r="D113" s="19" t="str">
        <f>R80</f>
        <v>SANDF-DOD : There are some differences between the different roleplayers in the Defence environment ; Armscor-Client : The relationship between the DOD/SANDF is increasingly difficult although both parties are looking for solutions to the tension. ; Armscor-Industry : Relations between Armscor and Industry is not good. Industry distrusts Armscor and tries to secure business through contact directly with the clients. They have hardened their position in business to a take-it-or-leave-it situation. ; Industry-Industry : Relationships between contenders for the same business have become strained, and parties are hardly talking to one another. There is strong competition and copanies try to outperform and outmanoeuver each other. ; Polity-Armour : Politicians are being influenced against the use of armour in applications in Africa, and the mood is growing cool in Parliament. Other military disciplines are being propagated and armour relegated to a lower position.</v>
      </c>
      <c r="E113" s="18" t="str">
        <f>S80</f>
        <v>SANDF-DOD : Different roleplayers in the Client environment seemingly work well together,although occasional differences are noticeable.  ; Armscor-Client : Relations between DOD-SANDF and Armscor is acceptable on the surface, everything is not withou tension and Armscor's role and functions continues to be questioned in some areas. ; Armscor-Industry : Relations between Armscor and the Industry is relaxed but fragile. The process of transformation has introduces various tensions into the relationshipsand  there is a slight measure of distrust available. Both parties are trying to work on the situation. ; Industry-Industry : Although industry has to strive hard to survive, there is a fairly good working relationship between different contractors, even those contending for the same work. There is some animosity towards smaller companies that take away some work from the established ones. ; Polity-Armour : The concept of armour is still firmly rooted in the mind of decisionmakers, although some decionmakers are being influenced by modern thought on light &amp; mobile worfare, as if armour function is not necessary in the African Battle Space.</v>
      </c>
      <c r="F113" s="18" t="str">
        <f>T80</f>
        <v>SANDF-DOD : There is good co-operation in the client environment and the DOD represents the SANDF well in business. There is harmony between capital and operating ; Armscor-Client : There is a relaxed atmosphere between Armscor and its clients and inter-organisational politics are reduced to a minimum ; Armscor-Industry : Armscor-Industry relations are sound. There is an increasing acceptance of each other's bona-fides, and the affirmative procurement constraints that have been placed on the process are bein accommodated. ; Industry-Industry : Good relations exist in industry amongst one another. Rartionalisation is beginning to take place and  companies are focusing on their  areas of expertise and partner with others for areas in which they are not good. ; Polity-Armour : The concept of Armour is being revitalised and the public mind is turning in support. A very positive climate towards the armour is experienced</v>
      </c>
      <c r="G113" s="18" t="str">
        <f>G80</f>
        <v>It is tough to trade in the local defence environment and a number of companies is reconsidering their business  share. In favour of something else.A lot of smaller companies are entering the field but they are untrustworthy.</v>
      </c>
      <c r="H113" s="18" t="str">
        <f>I80</f>
        <v>The relationships are on a level where good co-operation is possible to the mutual benefit of all roleplayers.</v>
      </c>
      <c r="I113" s="20" t="str">
        <f>K80</f>
        <v>The good relationships make it worhwhile towork in the environment. The positive spirit creates greater co-operation and greater creativity in solving problems.</v>
      </c>
      <c r="J113" s="18">
        <f ca="1" t="shared" si="4"/>
        <v>3</v>
      </c>
      <c r="K113" s="18">
        <f ca="1" t="shared" si="3"/>
        <v>2</v>
      </c>
      <c r="L113" s="20">
        <f ca="1" t="shared" si="3"/>
        <v>3</v>
      </c>
      <c r="M113" s="3"/>
    </row>
    <row r="114" spans="3:13" s="1" customFormat="1" ht="87" customHeight="1" hidden="1">
      <c r="C114" s="1">
        <v>6</v>
      </c>
      <c r="D114" s="19" t="str">
        <f>R86</f>
        <v>Current Equipment technology : Some types of equipment cannot be maintained because of loss of expertise ; Critical technologies status : A number of critical technologies are being phased out and this will have a very negative effect on the operational readiness of some systems. ; Relevant technology development in S Africa : Little technology development takes place. There is a little self investment by companies for their own interest, but it is mostly in technological areas that may have commercial spin-offs. ; Promising technologies in the world : Although there are development areas in the field that are being explored, they are not visible to us and not much enthusiasm exists for us to explore such areas ourselves. We are content to be followers. ; Technology shift : Continued interests in current technologies seem warranted</v>
      </c>
      <c r="E114" s="18" t="str">
        <f>S86</f>
        <v>Current Equipment technology : Current level of technology supports  current maintenance and repair of systems ; Critical technologies status : The essential critical technologies are being kept intact, albeit on an absolute minimum level.The longer term future for these technologies are however bleak. ; Relevant technology development in S Africa : Technology development is being funded by the DOD in certain areas but neither is it enough to sustain the field, nor does it cover all the areas that are needed to be covered. Companies do invest in own technology development. ; Promising technologies in the world : Some interesting technologies have become visible in the world that will impact the armour environment to such an extent that own investigations have been started. ; Technology shift : There is a gradual shift towards newer technologies that may be useful in upgrading current systems</v>
      </c>
      <c r="F114" s="18" t="str">
        <f>T86</f>
        <v>Current Equipment technology : technological base is kept intact and  no problems are foreseen in the operating , maintenance and repair of systems ; Critical technologies status : There is an awakening in the realisation the critical technologies must be funded and a number of technologies has been identified and are being financed on a sustainable level by prototyping. ; Relevant technology development in S Africa : Important new technologies are being developed in the contry and this is driven by SANDF needs. Industries see the potential and co-invest. There is interest from the international market. ; Promising technologies in the world : The field is alive with interest and much is published about new developments in this area. Own interest in the technologies are stimulated tremendously. ; Technology shift : Technology is fast moving to areas of interest adjoining the armour field, but this may find application in the field. Interst in technology is warranted</v>
      </c>
      <c r="G114" s="18" t="str">
        <f>G86</f>
        <v>There is little enthusiasm for technolgy development, and the amounts of money available does not allow worthwhile projects to be  started. More focus only on conseptual studies</v>
      </c>
      <c r="H114" s="18" t="str">
        <f>I86</f>
        <v>A few areas are still being exploited effectively and in these areas we can make a contribution in the world</v>
      </c>
      <c r="I114" s="20" t="str">
        <f>K86</f>
        <v>The money available allows SA to play a minor but important role in the field and a number of worthwhile projects have been executed.</v>
      </c>
      <c r="J114" s="18">
        <f ca="1" t="shared" si="4"/>
        <v>3</v>
      </c>
      <c r="K114" s="18">
        <f ca="1" t="shared" si="3"/>
        <v>1</v>
      </c>
      <c r="L114" s="20">
        <f ca="1" t="shared" si="3"/>
        <v>1</v>
      </c>
      <c r="M114" s="3"/>
    </row>
    <row r="115" spans="3:13" s="1" customFormat="1" ht="357" hidden="1">
      <c r="C115" s="1">
        <v>7</v>
      </c>
      <c r="D115" s="19" t="str">
        <f>R92</f>
        <v>Main equipment : Condition of equipment is poor aand deteriorating nd spares levels are low and maintenance is infrequent. ; Spares : Spares levels are too low, and in some areas have already run out. Although limited funds have been made available, the process of starting up the industry is cause of much frustration. ; Maintenance level : All the maintence need for systems cannot be met and more and more systems are shipped back as repairable items. ; Facilities : The facilities of the SANDF can only cope with the most elementary maintenance work ; Support &amp; Operating staff : Limited knowledgeable O&amp;M staff is available for services in the SANDF</v>
      </c>
      <c r="E115" s="18" t="str">
        <f>S92</f>
        <v>Main equipment : Equipment is not in good condition and  funding levels are such that deterioration continues. Operational availability is being affected. ; Spares : Spares levels are low and are not replenished quickly enough. In some areas shortages have arisen and the user has resorted to stripping of obsolete products to get hold of spares. ; Maintenance level : Maintenance within the SANDF and at maintenance contractors can maintain systems at required availability levels. ; Facilities : The facilities in the SANDF need some attention but in general the work required can still be executed there. ; Support &amp; Operating staff : The O&amp;M staff, supplemented by contractors is good enough for the work to be done.</v>
      </c>
      <c r="F115" s="18" t="str">
        <f>T92</f>
        <v>Main equipment : Operational availability required for equipment is being met butin some areas the maintenance and spares budget is still too low. ; Spares : More money have been made available for spares need and orders have been placed. It is foreseen that baclogs will be removed withinone year. ; Maintenance level : Maintenance within SANDF is of a good standard, and equipment condition is showing constant improvement ; Facilities : The facilities are in good order, and they are being improved. ; Support &amp; Operating staff : Staff available is well trained and motivated to keep systems in a good order</v>
      </c>
      <c r="G115" s="18" t="str">
        <f>G92</f>
        <v>The poor condition of the systems is reason for concern, and parliament must be aletred of the significant implications of unavailability of systems.</v>
      </c>
      <c r="H115" s="18" t="str">
        <f>I92</f>
        <v>The slow degradation must be stopped before irrevocable damage is inflicted to systems, and before the supporting industry abandons this area.</v>
      </c>
      <c r="I115" s="20" t="str">
        <f>K92</f>
        <v>The SANDF is satisfied with equipment status and committed to keep equipment in a good shape, and therefore making enough funds available.</v>
      </c>
      <c r="J115" s="18">
        <f ca="1" t="shared" si="4"/>
        <v>1</v>
      </c>
      <c r="K115" s="18">
        <f ca="1" t="shared" si="3"/>
        <v>2</v>
      </c>
      <c r="L115" s="20">
        <f ca="1" t="shared" si="3"/>
        <v>3</v>
      </c>
      <c r="M115" s="3"/>
    </row>
    <row r="116" spans="3:13" s="1" customFormat="1" ht="383.25" hidden="1" thickBot="1">
      <c r="C116" s="1">
        <v>8</v>
      </c>
      <c r="D116" s="21" t="str">
        <f>R98</f>
        <v>DIP business : A little DIP business flows to industry, but not enough to sustains the industry ; International development work : A number of companies have due to their expertise won small development contracts from overseas ; International production work : A sizable portfolio of production work is still being done in the industry due to contracts that had been placed earlier. ; International maintenance contracts : The industry are getting more and more contracts to maintain systems in other countries, notably the Middle East and Africa. ; International business ventures. : A few companies are included in international business ventures, but they are not all successful</v>
      </c>
      <c r="E116" s="15" t="str">
        <f>S98</f>
        <v>DIP business : DIP business is increasingly being advantageous for the local industry. Levels are already at such a  level that it contributes significantly to industry survival ; International development work : Local companies are doing good development work and receive more work from overseas. ; International production work : Production work from overseas contracts  is of great value to local industries, and more contracts are being concluded. ; International maintenance contracts : Maintenance work for overseas companies are becoming more frequent and companies begin to exploit the opportunity ; International business ventures. : Companies  become involved in International ventures more and more, and that brings new business opportunities</v>
      </c>
      <c r="F116" s="15" t="str">
        <f>T98</f>
        <v>DIP business : Dip work is now an important part of the Industry workload, but it is a question whether it is sustainable. ; International development work : Much development work is contracted into the country due to good performance of local engineering companies. ; International production work : A large volume of production work for the outside market helps the industry to move ahead considerably. ; International maintenance contracts : Maintenance work in overseas countries have become an important share of companies' business ; International business ventures. : Most of the role-players are involved in international business ventures.</v>
      </c>
      <c r="G116" s="15" t="str">
        <f>G98</f>
        <v>International business help the industry survive but the levels is not sufficient to stop dteriration of the industry.</v>
      </c>
      <c r="H116" s="15" t="str">
        <f>I98</f>
        <v>Industry can survive with current levels of international business, but must have sustained marketing effort to keep it at that levels</v>
      </c>
      <c r="I116" s="16" t="str">
        <f>K98</f>
        <v>International business makes a handy contribution to help industry expand, and industry pursues this lucrative market strongly.</v>
      </c>
      <c r="J116" s="15">
        <f ca="1" t="shared" si="4"/>
        <v>2</v>
      </c>
      <c r="K116" s="15">
        <f ca="1" t="shared" si="3"/>
        <v>3</v>
      </c>
      <c r="L116" s="16">
        <f ca="1" t="shared" si="3"/>
        <v>2</v>
      </c>
      <c r="M116" s="3"/>
    </row>
    <row r="117" spans="4:13" s="1" customFormat="1" ht="13.5" hidden="1" thickTop="1">
      <c r="D117" s="3"/>
      <c r="E117" s="3"/>
      <c r="F117" s="3"/>
      <c r="G117" s="3"/>
      <c r="H117" s="3"/>
      <c r="I117" s="3"/>
      <c r="J117" s="3"/>
      <c r="K117" s="3"/>
      <c r="L117" s="3"/>
      <c r="M117" s="3"/>
    </row>
    <row r="118" spans="4:13" s="1" customFormat="1" ht="13.5" hidden="1" thickBot="1">
      <c r="D118" s="3"/>
      <c r="E118" s="3"/>
      <c r="F118" s="3"/>
      <c r="G118" s="3"/>
      <c r="H118" s="3"/>
      <c r="I118" s="3"/>
      <c r="J118" s="3"/>
      <c r="K118" s="3"/>
      <c r="L118" s="3"/>
      <c r="M118" s="3"/>
    </row>
    <row r="119" spans="4:13" s="1" customFormat="1" ht="16.5" hidden="1" thickTop="1">
      <c r="D119" s="122" t="s">
        <v>143</v>
      </c>
      <c r="E119" s="123"/>
      <c r="F119" s="123"/>
      <c r="G119" s="123"/>
      <c r="H119" s="123"/>
      <c r="I119" s="102"/>
      <c r="J119" s="3"/>
      <c r="K119" s="3"/>
      <c r="L119" s="3"/>
      <c r="M119" s="3"/>
    </row>
    <row r="120" spans="3:13" s="1" customFormat="1" ht="191.25" hidden="1">
      <c r="C120" s="1">
        <v>1</v>
      </c>
      <c r="D120" s="19" t="str">
        <f aca="true" t="shared" si="5" ref="D120:D127">INDEX($D109:$F109,1,J108)</f>
        <v>International deployment : No international deployment but friendly relations with foreign Defence Forces ; Africa deployment : Two battallions full time deployed in Central Africa on Peacekeeping missions. ; Border problems : Limited border problems, mainly in relation to illegal immigration ; Internal instability : Limited internal unrest ; Crime &amp; corruption : Crime and corruption to such an extent that SANDF must support SAPS</v>
      </c>
      <c r="E120" s="18" t="str">
        <f aca="true" t="shared" si="6" ref="E120:E127">INDEX($G109:$I109,1,J108)</f>
        <v>There is no obvious need for armour deployment, and limited opposition against the concept of armour. Armour troops are being used in Infantry role. Limited funds for maintenance &amp; repair and slight risk that future armour projects will not continue.</v>
      </c>
      <c r="F120" s="18" t="str">
        <f aca="true" t="shared" si="7" ref="F120:F127">INDEX($D109:$F109,1,K108)</f>
        <v>International deployment : No International deployment, but an invitation to joint exercises ; Africa deployment : Limited presence in Africa. ; Border problems : Border under control and influx problem can be contained ; Internal instability : No internal unrest ; Crime &amp; corruption : Crime subsides so that SANDF can scale down on support.</v>
      </c>
      <c r="G120" s="18" t="str">
        <f aca="true" t="shared" si="8" ref="G120:G127">INDEX($G109:$I109,1,K108)</f>
        <v>SANDF manpower situation will improve and more focus will be placed on training and force preparation. Limited funds will be available for maintenance &amp; repair and capital projects may be further postponed.</v>
      </c>
      <c r="H120" s="18" t="str">
        <f aca="true" t="shared" si="9" ref="H120:H127">INDEX($D109:$F109,1,L108)</f>
        <v>International deployment : No international deployment ; Africa deployment : Deployment in Africa requires stronger protection. ; Border problems : Influx control on borders warrants  armoured patrols ; Internal instability : Internal unrest but no need for armour involvement ; Crime &amp; corruption : Crime and corruption high and SANDF in support of SAPS</v>
      </c>
      <c r="I120" s="20" t="str">
        <f aca="true" t="shared" si="10" ref="I120:I127">INDEX($G109:$I109,1,L108)</f>
        <v>There is an increasing awareness that Armour is still needed for a balanced force. Future operating budgets are increased and  the future of capital projects seems to be more certain.</v>
      </c>
      <c r="J120" s="3"/>
      <c r="K120" s="3"/>
      <c r="L120" s="3"/>
      <c r="M120" s="3"/>
    </row>
    <row r="121" spans="3:13" s="1" customFormat="1" ht="186" customHeight="1" hidden="1">
      <c r="C121" s="1">
        <v>2</v>
      </c>
      <c r="D121" s="19" t="str">
        <f t="shared" si="5"/>
        <v>Relationship with the West : Relationship with the West is good and improving. West is starting to trust SA and wants to become involved in Africa via SA. ; Relationship in Africa : RSA's leadership role in Africa is acknowledged and the RSA is called to play a leading role in the African peace initiatives. ; Relationship with pariah states : Relationship with pariah states is cool and that is liked by the West ; Government politics : Government is stable and succeed in keeping the opposition satisfied ; State administration : State administration is improving</v>
      </c>
      <c r="E121" s="18" t="str">
        <f t="shared" si="6"/>
        <v>The SANDF is given the opportunity to improve itself and its self-esteem and tries to become and stay the best in Africa.</v>
      </c>
      <c r="F121" s="18" t="str">
        <f t="shared" si="7"/>
        <v>Relationship with the West : Good relationships with the West and the RSA enjoys limited trust from Western leaders. Sa is seen as a door to Africa. ; Relationship in Africa : Relationships with Africa is sound, and we are beginning to be accepted as leader in sub-Saharan Africa. ; Relationship with pariah states : Relationship with pariah states in on a managed level and this grants us credibility in the eyes of the world. ; Government politics : Government is fairly stable althou a little plagued by internal strife. Healthy opposition politics. ; State administration : The state administration can cope with its work but is sluggish.</v>
      </c>
      <c r="G121" s="18" t="str">
        <f t="shared" si="8"/>
        <v>Although the SANDF does not enjoy overwhelming favour in the country, its existence is not threatened. Funding is on a level where the force can just be sustained.</v>
      </c>
      <c r="H121" s="18" t="str">
        <f t="shared" si="9"/>
        <v>Relationship with the West : Relationship with the West is good and improving. West is starting to trust SA and wants to become involved in Africa via SA. ; Relationship in Africa : RSA's leadership role in Africa is acknowledged and the RSA is called to play a leading role in the African peace initiatives. ; Relationship with pariah states : Relationship with pariah states is cool and that is liked by the West ; Government politics : Government is stable and succeed in keeping the opposition satisfied ; State administration : State administration is improving</v>
      </c>
      <c r="I121" s="20" t="str">
        <f t="shared" si="10"/>
        <v>The SANDF is given the opportunity to improve itself and its self-esteem and tries to become and stay the best in Africa.</v>
      </c>
      <c r="J121" s="3"/>
      <c r="K121" s="3"/>
      <c r="L121" s="3"/>
      <c r="M121" s="3"/>
    </row>
    <row r="122" spans="3:13" s="1" customFormat="1" ht="191.25" hidden="1">
      <c r="C122" s="1">
        <v>3</v>
      </c>
      <c r="D122" s="19" t="str">
        <f t="shared" si="5"/>
        <v>Capital budget : Capital budget adequate to finance current programmes and future programmes are kept on schedule ; Operating budget : Operating budget just below the limit for proper repair and maintenance of systems ; Technology budget : Technology budget adequate only for moderate technology developments. ; International funding (DIP) : A fair amount of DIP work is performed by Industry, allowing them to make ends meet. ; Armscor budget : Armscor transfer payment still shows a shortfall of Rm20 which has to be found via other ways.</v>
      </c>
      <c r="E122" s="18" t="str">
        <f t="shared" si="6"/>
        <v>The armour industry functions at a below optimum level but succeeds to survive. Armscor has to fulfill addistional roles due to manpower reductions in the SANDF.</v>
      </c>
      <c r="F122" s="18" t="str">
        <f t="shared" si="7"/>
        <v>Capital budget : An increase of 15% in capital buget is given. Current programmes are expidited and new programmes are pulled forward by a year or two. ; Operating budget : An 15% increase of operating budget ; Technology budget : A 15% increase in technology budget ; International funding (DIP) : A greater influx of DIP work is advantageous to industry so that they have to start expanding. ; Armscor budget : Armscor receives the full transfer payment</v>
      </c>
      <c r="G122" s="18" t="str">
        <f t="shared" si="8"/>
        <v>Although the system maintenance and repair is still underfunded, there is optimism about the capital projects on the horison. More technology projects are also embarked on, including some financial contributions by industry.</v>
      </c>
      <c r="H122" s="18" t="str">
        <f t="shared" si="9"/>
        <v>Capital budget : An increase of 15% in capital buget is given. Current programmes are expidited and new programmes are pulled forward by a year or two. ; Operating budget : An 15% increase of operating budget ; Technology budget : A 15% increase in technology budget ; International funding (DIP) : A greater influx of DIP work is advantageous to industry so that they have to start expanding. ; Armscor budget : Armscor receives the full transfer payment</v>
      </c>
      <c r="I122" s="20" t="str">
        <f t="shared" si="10"/>
        <v>Although the system maintenance and repair is still underfunded, there is optimism about the capital projects on the horison. More technology projects are also embarked on, including some financial contributions by industry.</v>
      </c>
      <c r="J122" s="3"/>
      <c r="K122" s="3"/>
      <c r="L122" s="3"/>
      <c r="M122" s="3"/>
    </row>
    <row r="123" spans="3:13" s="1" customFormat="1" ht="171.75" customHeight="1" hidden="1">
      <c r="C123" s="1">
        <v>4</v>
      </c>
      <c r="D123" s="19" t="str">
        <f t="shared" si="5"/>
        <v>End user : The SANDF ha s started reqruiting people in the critical areas, but there is still not enough people especially in the technical categories ; DOD &amp; SANDF Management : There is enough skilled personnel to fulfil their functions, as well as a little reserve for training ; Armscor    : Armcor is being considered as a good company to work for and all vacancies have been filled. There is enough manpower to do the job and also to allow for training ; Primary industry : The industry has enough skilled people and the right mix to deliver on time ; Secondary industry : The industry has enough skilled people and the right mix to deliver on time</v>
      </c>
      <c r="E123" s="18" t="str">
        <f t="shared" si="6"/>
        <v>SANDF business receives enough priority and no roll-overs are foreseen. Industry have enough work and care is required from APM to ensure that SANDF work receives the right priority</v>
      </c>
      <c r="F123" s="18" t="str">
        <f t="shared" si="7"/>
        <v>End user : The SANDF ha s started reqruiting people in the critical areas, but there is still not enough people especially in the technical categories ; DOD &amp; SANDF Management : There is enough skilled personnel to fulfil their functions, as well as a little reserve for training ; Armscor    : Armcor is being considered as a good company to work for and all vacancies have been filled. There is enough manpower to do the job and also to allow for training ; Primary industry : The industry has enough skilled people and the right mix to deliver on time ; Secondary industry : The industry has enough skilled people and the right mix to deliver on time</v>
      </c>
      <c r="G123" s="18" t="str">
        <f t="shared" si="8"/>
        <v>SANDF business receives enough priority and no roll-overs are foreseen. Industry have enough work and care is required from APM to ensure that SANDF work receives the right priority</v>
      </c>
      <c r="H123" s="18" t="str">
        <f t="shared" si="9"/>
        <v>End user : The SANDF has lost some critical capabilities due to skilled people leaving the force. ; DOD &amp; SANDF Management : Although the vital posts have been filled, the personnel filling them have not been properly trained ; Armscor    : Armscor has been able to retain the essential manpower, but there are areas of shortage in skills where use must be made of contractors ; Primary industry : The industry can cope with their workload, but at great cost to certain overburdened individuals. Legislation continues to hinder employment of skilled people who are of the worng colour. ; Secondary industry : The industry can cope with their workload, but at great cost to certain overburdened individuals. Legislation continues to hinder employment of skilled people who are of the worng colour.</v>
      </c>
      <c r="I123" s="20" t="str">
        <f t="shared" si="10"/>
        <v>Projects are always in danger of being late, and maintenance work is also done under presuure to avoid roll-overs. Industry relies on international business for survival.</v>
      </c>
      <c r="J123" s="3"/>
      <c r="K123" s="3"/>
      <c r="L123" s="3"/>
      <c r="M123" s="3"/>
    </row>
    <row r="124" spans="3:13" s="1" customFormat="1" ht="135.75" customHeight="1" hidden="1">
      <c r="C124" s="1">
        <v>5</v>
      </c>
      <c r="D124" s="19" t="str">
        <f t="shared" si="5"/>
        <v>SANDF-DOD : There are some differences between the different roleplayers in the Defence environment ; Armscor-Client : The relationship between the DOD/SANDF is increasingly difficult although both parties are looking for solutions to the tension. ; Armscor-Industry : Relations between Armscor and Industry is not good. Industry distrusts Armscor and tries to secure business through contact directly with the clients. They have hardened their position in business to a take-it-or-leave-it situation. ; Industry-Industry : Relationships between contenders for the same business have become strained, and parties are hardly talking to one another. There is strong competition and copanies try to outperform and outmanoeuver each other. ; Polity-Armour : Politicians are being influenced against the use of armour in applications in Africa, and the mood is growing cool in Parliament. Other military disciplines are being propagated and armour relegated to a lower position.</v>
      </c>
      <c r="E124" s="18" t="str">
        <f t="shared" si="6"/>
        <v>It is tough to trade in the local defence environment and a number of companies is reconsidering their business  share. In favour of something else.A lot of smaller companies are entering the field but they are untrustworthy.</v>
      </c>
      <c r="F124" s="18" t="str">
        <f t="shared" si="7"/>
        <v>SANDF-DOD : There are some differences between the different roleplayers in the Defence environment ; Armscor-Client : The relationship between the DOD/SANDF is increasingly difficult although both parties are looking for solutions to the tension. ; Armscor-Industry : Relations between Armscor and Industry is not good. Industry distrusts Armscor and tries to secure business through contact directly with the clients. They have hardened their position in business to a take-it-or-leave-it situation. ; Industry-Industry : Relationships between contenders for the same business have become strained, and parties are hardly talking to one another. There is strong competition and copanies try to outperform and outmanoeuver each other. ; Polity-Armour : Politicians are being influenced against the use of armour in applications in Africa, and the mood is growing cool in Parliament. Other military disciplines are being propagated and armour relegated to a lower position.</v>
      </c>
      <c r="G124" s="18" t="str">
        <f t="shared" si="8"/>
        <v>It is tough to trade in the local defence environment and a number of companies is reconsidering their business  share. In favour of something else.A lot of smaller companies are entering the field but they are untrustworthy.</v>
      </c>
      <c r="H124" s="18" t="str">
        <f t="shared" si="9"/>
        <v>SANDF-DOD : There are some differences between the different roleplayers in the Defence environment ; Armscor-Client : The relationship between the DOD/SANDF is increasingly difficult although both parties are looking for solutions to the tension. ; Armscor-Industry : Relations between Armscor and Industry is not good. Industry distrusts Armscor and tries to secure business through contact directly with the clients. They have hardened their position in business to a take-it-or-leave-it situation. ; Industry-Industry : Relationships between contenders for the same business have become strained, and parties are hardly talking to one another. There is strong competition and copanies try to outperform and outmanoeuver each other. ; Polity-Armour : Politicians are being influenced against the use of armour in applications in Africa, and the mood is growing cool in Parliament. Other military disciplines are being propagated and armour relegated to a lower position.</v>
      </c>
      <c r="I124" s="20" t="str">
        <f t="shared" si="10"/>
        <v>It is tough to trade in the local defence environment and a number of companies is reconsidering their business  share. In favour of something else.A lot of smaller companies are entering the field but they are untrustworthy.</v>
      </c>
      <c r="J124" s="3"/>
      <c r="K124" s="3"/>
      <c r="L124" s="3"/>
      <c r="M124" s="3"/>
    </row>
    <row r="125" spans="3:13" s="1" customFormat="1" ht="57" customHeight="1" hidden="1">
      <c r="C125" s="1">
        <v>6</v>
      </c>
      <c r="D125" s="19" t="str">
        <f t="shared" si="5"/>
        <v>Current Equipment technology : technological base is kept intact and  no problems are foreseen in the operating , maintenance and repair of systems ; Critical technologies status : There is an awakening in the realisation the critical technologies must be funded and a number of technologies has been identified and are being financed on a sustainable level by prototyping. ; Relevant technology development in S Africa : Important new technologies are being developed in the contry and this is driven by SANDF needs. Industries see the potential and co-invest. There is interest from the international market. ; Promising technologies in the world : The field is alive with interest and much is published about new developments in this area. Own interest in the technologies are stimulated tremendously. ; Technology shift : Technology is fast moving to areas of interest adjoining the armour field, but this may find application in the field. Interst in technology is warranted</v>
      </c>
      <c r="E125" s="18" t="str">
        <f t="shared" si="6"/>
        <v>The money available allows SA to play a minor but important role in the field and a number of worthwhile projects have been executed.</v>
      </c>
      <c r="F125" s="18" t="str">
        <f t="shared" si="7"/>
        <v>Current Equipment technology : Current level of technology supports  current maintenance and repair of systems ; Critical technologies status : The essential critical technologies are being kept intact, albeit on an absolute minimum level.The longer term future for these technologies are however bleak. ; Relevant technology development in S Africa : Technology development is being funded by the DOD in certain areas but neither is it enough to sustain the field, nor does it cover all the areas that are needed to be covered. Companies do invest in own technology development. ; Promising technologies in the world : Some interesting technologies have become visible in the world that will impact the armour environment to such an extent that own investigations have been started. ; Technology shift : There is a gradual shift towards newer technologies that may be useful in upgrading current systems</v>
      </c>
      <c r="G125" s="18" t="str">
        <f t="shared" si="8"/>
        <v>A few areas are still being exploited effectively and in these areas we can make a contribution in the world</v>
      </c>
      <c r="H125" s="18" t="str">
        <f t="shared" si="9"/>
        <v>Current Equipment technology : technological base is kept intact and  no problems are foreseen in the operating , maintenance and repair of systems ; Critical technologies status : There is an awakening in the realisation the critical technologies must be funded and a number of technologies has been identified and are being financed on a sustainable level by prototyping. ; Relevant technology development in S Africa : Important new technologies are being developed in the contry and this is driven by SANDF needs. Industries see the potential and co-invest. There is interest from the international market. ; Promising technologies in the world : The field is alive with interest and much is published about new developments in this area. Own interest in the technologies are stimulated tremendously. ; Technology shift : Technology is fast moving to areas of interest adjoining the armour field, but this may find application in the field. Interst in technology is warranted</v>
      </c>
      <c r="I125" s="20" t="str">
        <f t="shared" si="10"/>
        <v>The money available allows SA to play a minor but important role in the field and a number of worthwhile projects have been executed.</v>
      </c>
      <c r="J125" s="3"/>
      <c r="K125" s="3"/>
      <c r="L125" s="3"/>
      <c r="M125" s="3"/>
    </row>
    <row r="126" spans="3:13" s="1" customFormat="1" ht="242.25" hidden="1">
      <c r="C126" s="1">
        <v>7</v>
      </c>
      <c r="D126" s="19" t="str">
        <f t="shared" si="5"/>
        <v>Main equipment : Operational availability required for equipment is being met butin some areas the maintenance and spares budget is still too low. ; Spares : More money have been made available for spares need and orders have been placed. It is foreseen that baclogs will be removed withinone year. ; Maintenance level : Maintenance within SANDF is of a good standard, and equipment condition is showing constant improvement ; Facilities : The facilities are in good order, and they are being improved. ; Support &amp; Operating staff : Staff available is well trained and motivated to keep systems in a good order</v>
      </c>
      <c r="E126" s="18" t="str">
        <f t="shared" si="6"/>
        <v>The SANDF is satisfied with equipment status and committed to keep equipment in a good shape, and therefore making enough funds available.</v>
      </c>
      <c r="F126" s="18" t="str">
        <f t="shared" si="7"/>
        <v>Main equipment : Condition of equipment is poor aand deteriorating nd spares levels are low and maintenance is infrequent. ; Spares : Spares levels are too low, and in some areas have already run out. Although limited funds have been made available, the process of starting up the industry is cause of much frustration. ; Maintenance level : All the maintence need for systems cannot be met and more and more systems are shipped back as repairable items. ; Facilities : The facilities of the SANDF can only cope with the most elementary maintenance work ; Support &amp; Operating staff : Limited knowledgeable O&amp;M staff is available for services in the SANDF</v>
      </c>
      <c r="G126" s="18" t="str">
        <f t="shared" si="8"/>
        <v>The poor condition of the systems is reason for concern, and parliament must be aletred of the significant implications of unavailability of systems.</v>
      </c>
      <c r="H126" s="18" t="str">
        <f t="shared" si="9"/>
        <v>Main equipment : Condition of equipment is poor aand deteriorating nd spares levels are low and maintenance is infrequent. ; Spares : Spares levels are too low, and in some areas have already run out. Although limited funds have been made available, the process of starting up the industry is cause of much frustration. ; Maintenance level : All the maintence need for systems cannot be met and more and more systems are shipped back as repairable items. ; Facilities : The facilities of the SANDF can only cope with the most elementary maintenance work ; Support &amp; Operating staff : Limited knowledgeable O&amp;M staff is available for services in the SANDF</v>
      </c>
      <c r="I126" s="20" t="str">
        <f t="shared" si="10"/>
        <v>The poor condition of the systems is reason for concern, and parliament must be aletred of the significant implications of unavailability of systems.</v>
      </c>
      <c r="J126" s="3"/>
      <c r="K126" s="3"/>
      <c r="L126" s="3"/>
      <c r="M126" s="3"/>
    </row>
    <row r="127" spans="3:13" s="1" customFormat="1" ht="222.75" customHeight="1" hidden="1" thickBot="1">
      <c r="C127" s="1">
        <v>8</v>
      </c>
      <c r="D127" s="21" t="str">
        <f t="shared" si="5"/>
        <v>DIP business : A little DIP business flows to industry, but not enough to sustains the industry ; International development work : A number of companies have due to their expertise won small development contracts from overseas ; International production work : A sizable portfolio of production work is still being done in the industry due to contracts that had been placed earlier. ; International maintenance contracts : The industry are getting more and more contracts to maintain systems in other countries, notably the Middle East and Africa. ; International business ventures. : A few companies are included in international business ventures, but they are not all successful</v>
      </c>
      <c r="E127" s="15" t="str">
        <f t="shared" si="6"/>
        <v>International business help the industry survive but the levels is not sufficient to stop dteriration of the industry.</v>
      </c>
      <c r="F127" s="15" t="str">
        <f t="shared" si="7"/>
        <v>DIP business : DIP business is increasingly being advantageous for the local industry. Levels are already at such a  level that it contributes significantly to industry survival ; International development work : Local companies are doing good development work and receive more work from overseas. ; International production work : Production work from overseas contracts  is of great value to local industries, and more contracts are being concluded. ; International maintenance contracts : Maintenance work for overseas companies are becoming more frequent and companies begin to exploit the opportunity ; International business ventures. : Companies  become involved in International ventures more and more, and that brings new business opportunities</v>
      </c>
      <c r="G127" s="15" t="str">
        <f t="shared" si="8"/>
        <v>Industry can survive with current levels of international business, but must have sustained marketing effort to keep it at that levels</v>
      </c>
      <c r="H127" s="15" t="str">
        <f t="shared" si="9"/>
        <v>DIP business : Dip work is now an important part of the Industry workload, but it is a question whether it is sustainable. ; International development work : Much development work is contracted into the country due to good performance of local engineering companies. ; International production work : A large volume of production work for the outside market helps the industry to move ahead considerably. ; International maintenance contracts : Maintenance work in overseas countries have become an important share of companies' business ; International business ventures. : Most of the role-players are involved in international business ventures.</v>
      </c>
      <c r="I127" s="16" t="str">
        <f t="shared" si="10"/>
        <v>International business makes a handy contribution to help industry expand, and industry pursues this lucrative market strongly.</v>
      </c>
      <c r="J127" s="3"/>
      <c r="K127" s="3"/>
      <c r="L127" s="3"/>
      <c r="M127" s="3"/>
    </row>
    <row r="128" spans="4:13" s="1" customFormat="1" ht="13.5" hidden="1" thickTop="1">
      <c r="D128" s="3"/>
      <c r="E128" s="3"/>
      <c r="F128" s="3"/>
      <c r="G128" s="3"/>
      <c r="H128" s="3"/>
      <c r="I128" s="3"/>
      <c r="J128" s="3"/>
      <c r="K128" s="3"/>
      <c r="L128" s="3"/>
      <c r="M128" s="3"/>
    </row>
    <row r="129" spans="4:13" s="1" customFormat="1" ht="12.75" hidden="1">
      <c r="D129" s="3"/>
      <c r="E129" s="3"/>
      <c r="F129" s="3"/>
      <c r="G129" s="3"/>
      <c r="H129" s="3"/>
      <c r="I129" s="3"/>
      <c r="J129" s="3"/>
      <c r="K129" s="3"/>
      <c r="L129" s="3"/>
      <c r="M129" s="3"/>
    </row>
    <row r="130" spans="4:13" s="1" customFormat="1" ht="12.75">
      <c r="D130" s="3"/>
      <c r="E130" s="3"/>
      <c r="F130" s="3"/>
      <c r="G130" s="3"/>
      <c r="H130" s="3"/>
      <c r="I130" s="3"/>
      <c r="J130" s="3"/>
      <c r="K130" s="3"/>
      <c r="L130" s="3"/>
      <c r="M130" s="3"/>
    </row>
    <row r="131" spans="4:13" s="1" customFormat="1" ht="12.75">
      <c r="D131" s="3"/>
      <c r="E131" s="3"/>
      <c r="F131" s="3"/>
      <c r="G131" s="3"/>
      <c r="H131" s="3"/>
      <c r="I131" s="3"/>
      <c r="J131" s="3"/>
      <c r="K131" s="3"/>
      <c r="L131" s="3"/>
      <c r="M131" s="3"/>
    </row>
    <row r="132" spans="4:13" s="1" customFormat="1" ht="12.75">
      <c r="D132" s="3"/>
      <c r="E132" s="3"/>
      <c r="F132" s="3"/>
      <c r="G132" s="3"/>
      <c r="H132" s="3"/>
      <c r="I132" s="3"/>
      <c r="J132" s="3"/>
      <c r="K132" s="3"/>
      <c r="L132" s="3"/>
      <c r="M132" s="3"/>
    </row>
    <row r="133" spans="4:13" s="1" customFormat="1" ht="12.75">
      <c r="D133" s="3"/>
      <c r="E133" s="3"/>
      <c r="F133" s="3"/>
      <c r="G133" s="3"/>
      <c r="H133" s="3"/>
      <c r="I133" s="3"/>
      <c r="J133" s="3"/>
      <c r="K133" s="3"/>
      <c r="L133" s="3"/>
      <c r="M133" s="3"/>
    </row>
    <row r="134" spans="4:13" s="1" customFormat="1" ht="12.75">
      <c r="D134" s="3"/>
      <c r="E134" s="3"/>
      <c r="F134" s="3"/>
      <c r="G134" s="3"/>
      <c r="H134" s="3"/>
      <c r="I134" s="3"/>
      <c r="J134" s="3"/>
      <c r="K134" s="3"/>
      <c r="L134" s="3"/>
      <c r="M134" s="3"/>
    </row>
    <row r="135" spans="4:13" s="1" customFormat="1" ht="12.75">
      <c r="D135" s="3"/>
      <c r="E135" s="3"/>
      <c r="F135" s="3"/>
      <c r="G135" s="3"/>
      <c r="H135" s="3"/>
      <c r="I135" s="3"/>
      <c r="J135" s="3"/>
      <c r="K135" s="3"/>
      <c r="L135" s="3"/>
      <c r="M135" s="3"/>
    </row>
    <row r="136" spans="4:13" s="1" customFormat="1" ht="12.75">
      <c r="D136" s="3"/>
      <c r="E136" s="3"/>
      <c r="F136" s="3"/>
      <c r="G136" s="3"/>
      <c r="H136" s="3"/>
      <c r="I136" s="3"/>
      <c r="J136" s="3"/>
      <c r="K136" s="3"/>
      <c r="L136" s="3"/>
      <c r="M136" s="3"/>
    </row>
    <row r="137" spans="4:13" s="1" customFormat="1" ht="12.75">
      <c r="D137" s="3"/>
      <c r="E137" s="3"/>
      <c r="F137" s="3"/>
      <c r="G137" s="3"/>
      <c r="H137" s="3"/>
      <c r="I137" s="3"/>
      <c r="J137" s="3"/>
      <c r="K137" s="3"/>
      <c r="L137" s="3"/>
      <c r="M137" s="3"/>
    </row>
    <row r="138" spans="4:13" s="1" customFormat="1" ht="12.75">
      <c r="D138" s="3"/>
      <c r="E138" s="3"/>
      <c r="F138" s="3"/>
      <c r="G138" s="3"/>
      <c r="H138" s="3"/>
      <c r="I138" s="3"/>
      <c r="J138" s="3"/>
      <c r="K138" s="3"/>
      <c r="L138" s="3"/>
      <c r="M138" s="3"/>
    </row>
    <row r="139" spans="4:13" s="1" customFormat="1" ht="12.75">
      <c r="D139" s="3"/>
      <c r="E139" s="3"/>
      <c r="F139" s="3"/>
      <c r="G139" s="3"/>
      <c r="H139" s="3"/>
      <c r="I139" s="3"/>
      <c r="J139" s="3"/>
      <c r="K139" s="3"/>
      <c r="L139" s="3"/>
      <c r="M139" s="3"/>
    </row>
    <row r="140" spans="4:13" s="1" customFormat="1" ht="12.75">
      <c r="D140" s="3"/>
      <c r="E140" s="3"/>
      <c r="F140" s="3"/>
      <c r="G140" s="3"/>
      <c r="H140" s="3"/>
      <c r="I140" s="3"/>
      <c r="J140" s="3"/>
      <c r="K140" s="3"/>
      <c r="L140" s="3"/>
      <c r="M140" s="3"/>
    </row>
    <row r="141" spans="4:13" s="1" customFormat="1" ht="12.75">
      <c r="D141" s="3"/>
      <c r="E141" s="3"/>
      <c r="F141" s="3"/>
      <c r="G141" s="3"/>
      <c r="H141" s="3"/>
      <c r="I141" s="3"/>
      <c r="J141" s="3"/>
      <c r="K141" s="3"/>
      <c r="L141" s="3"/>
      <c r="M141" s="3"/>
    </row>
    <row r="142" spans="4:13" s="1" customFormat="1" ht="12.75">
      <c r="D142" s="3"/>
      <c r="E142" s="3"/>
      <c r="F142" s="3"/>
      <c r="G142" s="3"/>
      <c r="H142" s="3"/>
      <c r="I142" s="3"/>
      <c r="J142" s="3"/>
      <c r="K142" s="3"/>
      <c r="L142" s="3"/>
      <c r="M142" s="3"/>
    </row>
    <row r="143" spans="4:13" s="1" customFormat="1" ht="12.75">
      <c r="D143" s="3"/>
      <c r="E143" s="3"/>
      <c r="F143" s="3"/>
      <c r="G143" s="3"/>
      <c r="H143" s="3"/>
      <c r="I143" s="3"/>
      <c r="J143" s="3"/>
      <c r="K143" s="3"/>
      <c r="L143" s="3"/>
      <c r="M143" s="3"/>
    </row>
    <row r="144" spans="4:13" s="1" customFormat="1" ht="12.75">
      <c r="D144" s="3"/>
      <c r="E144" s="3"/>
      <c r="F144" s="3"/>
      <c r="G144" s="3"/>
      <c r="H144" s="3"/>
      <c r="I144" s="3"/>
      <c r="J144" s="3"/>
      <c r="K144" s="3"/>
      <c r="L144" s="3"/>
      <c r="M144" s="3"/>
    </row>
    <row r="145" spans="4:13" s="1" customFormat="1" ht="12.75">
      <c r="D145" s="3"/>
      <c r="E145" s="3"/>
      <c r="F145" s="3"/>
      <c r="G145" s="3"/>
      <c r="H145" s="3"/>
      <c r="I145" s="3"/>
      <c r="J145" s="3"/>
      <c r="K145" s="3"/>
      <c r="L145" s="3"/>
      <c r="M145" s="3"/>
    </row>
    <row r="146" spans="4:13" s="1" customFormat="1" ht="12.75">
      <c r="D146" s="3"/>
      <c r="E146" s="3"/>
      <c r="F146" s="3"/>
      <c r="G146" s="3"/>
      <c r="H146" s="3"/>
      <c r="I146" s="3"/>
      <c r="J146" s="3"/>
      <c r="K146" s="3"/>
      <c r="L146" s="3"/>
      <c r="M146" s="3"/>
    </row>
    <row r="147" spans="4:13" s="1" customFormat="1" ht="12.75">
      <c r="D147" s="3"/>
      <c r="E147" s="3"/>
      <c r="F147" s="3"/>
      <c r="G147" s="3"/>
      <c r="H147" s="3"/>
      <c r="I147" s="3"/>
      <c r="J147" s="3"/>
      <c r="K147" s="3"/>
      <c r="L147" s="3"/>
      <c r="M147" s="3"/>
    </row>
    <row r="148" spans="4:13" s="1" customFormat="1" ht="12.75">
      <c r="D148" s="3"/>
      <c r="E148" s="3"/>
      <c r="F148" s="3"/>
      <c r="G148" s="3"/>
      <c r="H148" s="3"/>
      <c r="I148" s="3"/>
      <c r="J148" s="3"/>
      <c r="K148" s="3"/>
      <c r="L148" s="3"/>
      <c r="M148" s="3"/>
    </row>
    <row r="149" spans="4:13" s="1" customFormat="1" ht="12.75">
      <c r="D149" s="3"/>
      <c r="E149" s="3"/>
      <c r="F149" s="3"/>
      <c r="G149" s="3"/>
      <c r="H149" s="3"/>
      <c r="I149" s="3"/>
      <c r="J149" s="3"/>
      <c r="K149" s="3"/>
      <c r="L149" s="3"/>
      <c r="M149" s="3"/>
    </row>
    <row r="150" spans="4:13" s="1" customFormat="1" ht="12.75">
      <c r="D150" s="3"/>
      <c r="E150" s="3"/>
      <c r="F150" s="3"/>
      <c r="G150" s="3"/>
      <c r="H150" s="3"/>
      <c r="I150" s="3"/>
      <c r="J150" s="3"/>
      <c r="K150" s="3"/>
      <c r="L150" s="3"/>
      <c r="M150" s="3"/>
    </row>
    <row r="151" spans="4:13" s="1" customFormat="1" ht="12.75">
      <c r="D151" s="3"/>
      <c r="E151" s="3"/>
      <c r="F151" s="3"/>
      <c r="G151" s="3"/>
      <c r="H151" s="3"/>
      <c r="I151" s="3"/>
      <c r="J151" s="3"/>
      <c r="K151" s="3"/>
      <c r="L151" s="3"/>
      <c r="M151" s="3"/>
    </row>
    <row r="152" spans="4:13" s="1" customFormat="1" ht="12.75">
      <c r="D152" s="3"/>
      <c r="E152" s="3"/>
      <c r="F152" s="3"/>
      <c r="G152" s="3"/>
      <c r="H152" s="3"/>
      <c r="I152" s="3"/>
      <c r="J152" s="3"/>
      <c r="K152" s="3"/>
      <c r="L152" s="3"/>
      <c r="M152" s="3"/>
    </row>
    <row r="153" spans="4:13" s="1" customFormat="1" ht="12.75">
      <c r="D153" s="3"/>
      <c r="E153" s="3"/>
      <c r="F153" s="3"/>
      <c r="G153" s="3"/>
      <c r="H153" s="3"/>
      <c r="I153" s="3"/>
      <c r="J153" s="3"/>
      <c r="K153" s="3"/>
      <c r="L153" s="3"/>
      <c r="M153" s="3"/>
    </row>
    <row r="154" spans="4:13" s="1" customFormat="1" ht="12.75">
      <c r="D154" s="3"/>
      <c r="E154" s="3"/>
      <c r="F154" s="3"/>
      <c r="G154" s="3"/>
      <c r="H154" s="3"/>
      <c r="I154" s="3"/>
      <c r="J154" s="3"/>
      <c r="K154" s="3"/>
      <c r="L154" s="3"/>
      <c r="M154" s="3"/>
    </row>
    <row r="155" spans="4:13" s="1" customFormat="1" ht="12.75">
      <c r="D155" s="3"/>
      <c r="E155" s="3"/>
      <c r="F155" s="3"/>
      <c r="G155" s="3"/>
      <c r="H155" s="3"/>
      <c r="I155" s="3"/>
      <c r="J155" s="3"/>
      <c r="K155" s="3"/>
      <c r="L155" s="3"/>
      <c r="M155" s="3"/>
    </row>
    <row r="156" spans="4:13" s="1" customFormat="1" ht="12.75">
      <c r="D156" s="3"/>
      <c r="E156" s="3"/>
      <c r="F156" s="3"/>
      <c r="G156" s="3"/>
      <c r="H156" s="3"/>
      <c r="I156" s="3"/>
      <c r="J156" s="3"/>
      <c r="K156" s="3"/>
      <c r="L156" s="3"/>
      <c r="M156" s="3"/>
    </row>
    <row r="157" spans="4:13" s="1" customFormat="1" ht="12.75">
      <c r="D157" s="3"/>
      <c r="E157" s="3"/>
      <c r="F157" s="3"/>
      <c r="G157" s="3"/>
      <c r="H157" s="3"/>
      <c r="I157" s="3"/>
      <c r="J157" s="3"/>
      <c r="K157" s="3"/>
      <c r="L157" s="3"/>
      <c r="M157" s="3"/>
    </row>
    <row r="158" spans="4:13" s="1" customFormat="1" ht="12.75">
      <c r="D158" s="3"/>
      <c r="E158" s="3"/>
      <c r="F158" s="3"/>
      <c r="G158" s="3"/>
      <c r="H158" s="3"/>
      <c r="I158" s="3"/>
      <c r="J158" s="3"/>
      <c r="K158" s="3"/>
      <c r="L158" s="3"/>
      <c r="M158" s="3"/>
    </row>
    <row r="159" spans="4:13" s="1" customFormat="1" ht="12.75">
      <c r="D159" s="3"/>
      <c r="E159" s="3"/>
      <c r="F159" s="3"/>
      <c r="G159" s="3"/>
      <c r="H159" s="3"/>
      <c r="I159" s="3"/>
      <c r="J159" s="3"/>
      <c r="K159" s="3"/>
      <c r="L159" s="3"/>
      <c r="M159" s="3"/>
    </row>
    <row r="160" spans="4:13" s="1" customFormat="1" ht="12.75">
      <c r="D160" s="3"/>
      <c r="E160" s="3"/>
      <c r="F160" s="3"/>
      <c r="G160" s="3"/>
      <c r="H160" s="3"/>
      <c r="I160" s="3"/>
      <c r="J160" s="3"/>
      <c r="K160" s="3"/>
      <c r="L160" s="3"/>
      <c r="M160" s="3"/>
    </row>
    <row r="161" spans="4:13" s="1" customFormat="1" ht="12.75">
      <c r="D161" s="3"/>
      <c r="E161" s="3"/>
      <c r="F161" s="3"/>
      <c r="G161" s="3"/>
      <c r="H161" s="3"/>
      <c r="I161" s="3"/>
      <c r="J161" s="3"/>
      <c r="K161" s="3"/>
      <c r="L161" s="3"/>
      <c r="M161" s="3"/>
    </row>
    <row r="162" spans="4:13" s="1" customFormat="1" ht="12.75">
      <c r="D162" s="3"/>
      <c r="E162" s="3"/>
      <c r="F162" s="3"/>
      <c r="G162" s="3"/>
      <c r="H162" s="3"/>
      <c r="I162" s="3"/>
      <c r="J162" s="3"/>
      <c r="K162" s="3"/>
      <c r="L162" s="3"/>
      <c r="M162" s="3"/>
    </row>
    <row r="163" spans="4:13" s="1" customFormat="1" ht="12.75">
      <c r="D163" s="3"/>
      <c r="E163" s="3"/>
      <c r="F163" s="3"/>
      <c r="G163" s="3"/>
      <c r="H163" s="3"/>
      <c r="I163" s="3"/>
      <c r="J163" s="3"/>
      <c r="K163" s="3"/>
      <c r="L163" s="3"/>
      <c r="M163" s="3"/>
    </row>
    <row r="164" spans="4:13" s="1" customFormat="1" ht="12.75">
      <c r="D164" s="3"/>
      <c r="E164" s="3"/>
      <c r="F164" s="3"/>
      <c r="G164" s="3"/>
      <c r="H164" s="3"/>
      <c r="I164" s="3"/>
      <c r="J164" s="3"/>
      <c r="K164" s="3"/>
      <c r="L164" s="3"/>
      <c r="M164" s="3"/>
    </row>
    <row r="165" spans="4:13" s="1" customFormat="1" ht="12.75">
      <c r="D165" s="3"/>
      <c r="E165" s="3"/>
      <c r="F165" s="3"/>
      <c r="G165" s="3"/>
      <c r="H165" s="3"/>
      <c r="I165" s="3"/>
      <c r="J165" s="3"/>
      <c r="K165" s="3"/>
      <c r="L165" s="3"/>
      <c r="M165" s="3"/>
    </row>
    <row r="166" spans="4:13" s="1" customFormat="1" ht="12.75">
      <c r="D166" s="3"/>
      <c r="E166" s="3"/>
      <c r="F166" s="3"/>
      <c r="G166" s="3"/>
      <c r="H166" s="3"/>
      <c r="I166" s="3"/>
      <c r="J166" s="3"/>
      <c r="K166" s="3"/>
      <c r="L166" s="3"/>
      <c r="M166" s="3"/>
    </row>
    <row r="167" spans="4:13" s="1" customFormat="1" ht="12.75">
      <c r="D167" s="3"/>
      <c r="E167" s="3"/>
      <c r="F167" s="3"/>
      <c r="G167" s="3"/>
      <c r="H167" s="3"/>
      <c r="I167" s="3"/>
      <c r="J167" s="3"/>
      <c r="K167" s="3"/>
      <c r="L167" s="3"/>
      <c r="M167" s="3"/>
    </row>
    <row r="168" spans="4:13" s="1" customFormat="1" ht="12.75">
      <c r="D168" s="3"/>
      <c r="E168" s="3"/>
      <c r="F168" s="3"/>
      <c r="G168" s="3"/>
      <c r="H168" s="3"/>
      <c r="I168" s="3"/>
      <c r="J168" s="3"/>
      <c r="K168" s="3"/>
      <c r="L168" s="3"/>
      <c r="M168" s="3"/>
    </row>
    <row r="169" spans="4:13" s="1" customFormat="1" ht="12.75">
      <c r="D169" s="3"/>
      <c r="E169" s="3"/>
      <c r="F169" s="3"/>
      <c r="G169" s="3"/>
      <c r="H169" s="3"/>
      <c r="I169" s="3"/>
      <c r="J169" s="3"/>
      <c r="K169" s="3"/>
      <c r="L169" s="3"/>
      <c r="M169" s="3"/>
    </row>
    <row r="170" spans="4:13" s="1" customFormat="1" ht="12.75">
      <c r="D170" s="3"/>
      <c r="E170" s="3"/>
      <c r="F170" s="3"/>
      <c r="G170" s="3"/>
      <c r="H170" s="3"/>
      <c r="I170" s="3"/>
      <c r="J170" s="3"/>
      <c r="K170" s="3"/>
      <c r="L170" s="3"/>
      <c r="M170" s="3"/>
    </row>
    <row r="171" spans="4:13" s="1" customFormat="1" ht="12.75">
      <c r="D171" s="3"/>
      <c r="E171" s="3"/>
      <c r="F171" s="3"/>
      <c r="G171" s="3"/>
      <c r="H171" s="3"/>
      <c r="I171" s="3"/>
      <c r="J171" s="3"/>
      <c r="K171" s="3"/>
      <c r="L171" s="3"/>
      <c r="M171" s="3"/>
    </row>
    <row r="172" spans="4:13" s="1" customFormat="1" ht="12.75">
      <c r="D172" s="3"/>
      <c r="E172" s="3"/>
      <c r="F172" s="3"/>
      <c r="G172" s="3"/>
      <c r="H172" s="3"/>
      <c r="I172" s="3"/>
      <c r="J172" s="3"/>
      <c r="K172" s="3"/>
      <c r="L172" s="3"/>
      <c r="M172" s="3"/>
    </row>
    <row r="173" spans="4:13" s="1" customFormat="1" ht="12.75">
      <c r="D173" s="3"/>
      <c r="E173" s="3"/>
      <c r="F173" s="3"/>
      <c r="G173" s="3"/>
      <c r="H173" s="3"/>
      <c r="I173" s="3"/>
      <c r="J173" s="3"/>
      <c r="K173" s="3"/>
      <c r="L173" s="3"/>
      <c r="M173" s="3"/>
    </row>
    <row r="174" spans="4:13" s="1" customFormat="1" ht="12.75">
      <c r="D174" s="3"/>
      <c r="E174" s="3"/>
      <c r="F174" s="3"/>
      <c r="G174" s="3"/>
      <c r="H174" s="3"/>
      <c r="I174" s="3"/>
      <c r="J174" s="3"/>
      <c r="K174" s="3"/>
      <c r="L174" s="3"/>
      <c r="M174" s="3"/>
    </row>
    <row r="175" spans="4:13" s="1" customFormat="1" ht="12.75">
      <c r="D175" s="3"/>
      <c r="E175" s="3"/>
      <c r="F175" s="3"/>
      <c r="G175" s="3"/>
      <c r="H175" s="3"/>
      <c r="I175" s="3"/>
      <c r="J175" s="3"/>
      <c r="K175" s="3"/>
      <c r="L175" s="3"/>
      <c r="M175" s="3"/>
    </row>
    <row r="176" spans="4:13" s="1" customFormat="1" ht="12.75">
      <c r="D176" s="3"/>
      <c r="E176" s="3"/>
      <c r="F176" s="3"/>
      <c r="G176" s="3"/>
      <c r="H176" s="3"/>
      <c r="I176" s="3"/>
      <c r="J176" s="3"/>
      <c r="K176" s="3"/>
      <c r="L176" s="3"/>
      <c r="M176" s="3"/>
    </row>
    <row r="177" spans="4:13" s="1" customFormat="1" ht="12.75">
      <c r="D177" s="3"/>
      <c r="E177" s="3"/>
      <c r="F177" s="3"/>
      <c r="G177" s="3"/>
      <c r="H177" s="3"/>
      <c r="I177" s="3"/>
      <c r="J177" s="3"/>
      <c r="K177" s="3"/>
      <c r="L177" s="3"/>
      <c r="M177" s="3"/>
    </row>
    <row r="178" spans="4:13" s="1" customFormat="1" ht="12.75">
      <c r="D178" s="3"/>
      <c r="E178" s="3"/>
      <c r="F178" s="3"/>
      <c r="G178" s="3"/>
      <c r="H178" s="3"/>
      <c r="I178" s="3"/>
      <c r="J178" s="3"/>
      <c r="K178" s="3"/>
      <c r="L178" s="3"/>
      <c r="M178" s="3"/>
    </row>
    <row r="179" spans="4:13" s="1" customFormat="1" ht="12.75">
      <c r="D179" s="3"/>
      <c r="E179" s="3"/>
      <c r="F179" s="3"/>
      <c r="G179" s="3"/>
      <c r="H179" s="3"/>
      <c r="I179" s="3"/>
      <c r="J179" s="3"/>
      <c r="K179" s="3"/>
      <c r="L179" s="3"/>
      <c r="M179" s="3"/>
    </row>
    <row r="180" spans="4:13" s="1" customFormat="1" ht="12.75">
      <c r="D180" s="3"/>
      <c r="E180" s="3"/>
      <c r="F180" s="3"/>
      <c r="G180" s="3"/>
      <c r="H180" s="3"/>
      <c r="I180" s="3"/>
      <c r="J180" s="3"/>
      <c r="K180" s="3"/>
      <c r="L180" s="3"/>
      <c r="M180" s="3"/>
    </row>
    <row r="181" spans="4:13" s="1" customFormat="1" ht="12.75">
      <c r="D181" s="3"/>
      <c r="E181" s="3"/>
      <c r="F181" s="3"/>
      <c r="G181" s="3"/>
      <c r="H181" s="3"/>
      <c r="I181" s="3"/>
      <c r="J181" s="3"/>
      <c r="K181" s="3"/>
      <c r="L181" s="3"/>
      <c r="M181" s="3"/>
    </row>
    <row r="182" spans="4:13" s="1" customFormat="1" ht="12.75">
      <c r="D182" s="3"/>
      <c r="E182" s="3"/>
      <c r="F182" s="3"/>
      <c r="G182" s="3"/>
      <c r="H182" s="3"/>
      <c r="I182" s="3"/>
      <c r="J182" s="3"/>
      <c r="K182" s="3"/>
      <c r="L182" s="3"/>
      <c r="M182" s="3"/>
    </row>
    <row r="183" spans="4:13" s="1" customFormat="1" ht="12.75">
      <c r="D183" s="3"/>
      <c r="E183" s="3"/>
      <c r="F183" s="3"/>
      <c r="G183" s="3"/>
      <c r="H183" s="3"/>
      <c r="I183" s="3"/>
      <c r="J183" s="3"/>
      <c r="K183" s="3"/>
      <c r="L183" s="3"/>
      <c r="M183" s="3"/>
    </row>
    <row r="184" spans="4:13" s="1" customFormat="1" ht="12.75">
      <c r="D184" s="3"/>
      <c r="E184" s="3"/>
      <c r="F184" s="3"/>
      <c r="G184" s="3"/>
      <c r="H184" s="3"/>
      <c r="I184" s="3"/>
      <c r="J184" s="3"/>
      <c r="K184" s="3"/>
      <c r="L184" s="3"/>
      <c r="M184" s="3"/>
    </row>
    <row r="185" spans="4:13" s="1" customFormat="1" ht="12.75">
      <c r="D185" s="3"/>
      <c r="E185" s="3"/>
      <c r="F185" s="3"/>
      <c r="G185" s="3"/>
      <c r="H185" s="3"/>
      <c r="I185" s="3"/>
      <c r="J185" s="3"/>
      <c r="K185" s="3"/>
      <c r="L185" s="3"/>
      <c r="M185" s="3"/>
    </row>
    <row r="186" spans="4:13" s="1" customFormat="1" ht="12.75">
      <c r="D186" s="3"/>
      <c r="E186" s="3"/>
      <c r="F186" s="3"/>
      <c r="G186" s="3"/>
      <c r="H186" s="3"/>
      <c r="I186" s="3"/>
      <c r="J186" s="3"/>
      <c r="K186" s="3"/>
      <c r="L186" s="3"/>
      <c r="M186" s="3"/>
    </row>
    <row r="187" spans="4:13" s="1" customFormat="1" ht="12.75">
      <c r="D187" s="3"/>
      <c r="E187" s="3"/>
      <c r="F187" s="3"/>
      <c r="G187" s="3"/>
      <c r="H187" s="3"/>
      <c r="I187" s="3"/>
      <c r="J187" s="3"/>
      <c r="K187" s="3"/>
      <c r="L187" s="3"/>
      <c r="M187" s="3"/>
    </row>
    <row r="188" spans="4:13" s="1" customFormat="1" ht="12.75">
      <c r="D188" s="3"/>
      <c r="E188" s="3"/>
      <c r="F188" s="3"/>
      <c r="G188" s="3"/>
      <c r="H188" s="3"/>
      <c r="I188" s="3"/>
      <c r="J188" s="3"/>
      <c r="K188" s="3"/>
      <c r="L188" s="3"/>
      <c r="M188" s="3"/>
    </row>
    <row r="189" spans="4:13" s="1" customFormat="1" ht="12.75">
      <c r="D189" s="3"/>
      <c r="E189" s="3"/>
      <c r="F189" s="3"/>
      <c r="G189" s="3"/>
      <c r="H189" s="3"/>
      <c r="I189" s="3"/>
      <c r="J189" s="3"/>
      <c r="K189" s="3"/>
      <c r="L189" s="3"/>
      <c r="M189" s="3"/>
    </row>
    <row r="190" spans="4:13" s="1" customFormat="1" ht="12.75">
      <c r="D190" s="3"/>
      <c r="E190" s="3"/>
      <c r="F190" s="3"/>
      <c r="G190" s="3"/>
      <c r="H190" s="3"/>
      <c r="I190" s="3"/>
      <c r="J190" s="3"/>
      <c r="K190" s="3"/>
      <c r="L190" s="3"/>
      <c r="M190" s="3"/>
    </row>
    <row r="191" spans="4:13" s="1" customFormat="1" ht="12.75">
      <c r="D191" s="3"/>
      <c r="E191" s="3"/>
      <c r="F191" s="3"/>
      <c r="G191" s="3"/>
      <c r="H191" s="3"/>
      <c r="I191" s="3"/>
      <c r="J191" s="3"/>
      <c r="K191" s="3"/>
      <c r="L191" s="3"/>
      <c r="M191" s="3"/>
    </row>
    <row r="192" spans="4:13" s="1" customFormat="1" ht="12.75">
      <c r="D192" s="3"/>
      <c r="E192" s="3"/>
      <c r="F192" s="3"/>
      <c r="G192" s="3"/>
      <c r="H192" s="3"/>
      <c r="I192" s="3"/>
      <c r="J192" s="3"/>
      <c r="K192" s="3"/>
      <c r="L192" s="3"/>
      <c r="M192" s="3"/>
    </row>
    <row r="193" spans="4:13" s="1" customFormat="1" ht="12.75">
      <c r="D193" s="3"/>
      <c r="E193" s="3"/>
      <c r="F193" s="3"/>
      <c r="G193" s="3"/>
      <c r="H193" s="3"/>
      <c r="I193" s="3"/>
      <c r="J193" s="3"/>
      <c r="K193" s="3"/>
      <c r="L193" s="3"/>
      <c r="M193" s="3"/>
    </row>
    <row r="194" spans="4:13" s="1" customFormat="1" ht="12.75">
      <c r="D194" s="3"/>
      <c r="E194" s="3"/>
      <c r="F194" s="3"/>
      <c r="G194" s="3"/>
      <c r="H194" s="3"/>
      <c r="I194" s="3"/>
      <c r="J194" s="3"/>
      <c r="K194" s="3"/>
      <c r="L194" s="3"/>
      <c r="M194" s="3"/>
    </row>
    <row r="195" spans="4:13" s="1" customFormat="1" ht="12.75">
      <c r="D195" s="3"/>
      <c r="E195" s="3"/>
      <c r="F195" s="3"/>
      <c r="G195" s="3"/>
      <c r="H195" s="3"/>
      <c r="I195" s="3"/>
      <c r="J195" s="3"/>
      <c r="K195" s="3"/>
      <c r="L195" s="3"/>
      <c r="M195" s="3"/>
    </row>
    <row r="196" spans="4:13" s="1" customFormat="1" ht="12.75">
      <c r="D196" s="3"/>
      <c r="E196" s="3"/>
      <c r="F196" s="3"/>
      <c r="G196" s="3"/>
      <c r="H196" s="3"/>
      <c r="I196" s="3"/>
      <c r="J196" s="3"/>
      <c r="K196" s="3"/>
      <c r="L196" s="3"/>
      <c r="M196" s="3"/>
    </row>
    <row r="197" spans="4:13" s="1" customFormat="1" ht="12.75">
      <c r="D197" s="3"/>
      <c r="E197" s="3"/>
      <c r="F197" s="3"/>
      <c r="G197" s="3"/>
      <c r="H197" s="3"/>
      <c r="I197" s="3"/>
      <c r="J197" s="3"/>
      <c r="K197" s="3"/>
      <c r="L197" s="3"/>
      <c r="M197" s="3"/>
    </row>
    <row r="198" spans="4:13" s="1" customFormat="1" ht="12.75">
      <c r="D198" s="3"/>
      <c r="E198" s="3"/>
      <c r="F198" s="3"/>
      <c r="G198" s="3"/>
      <c r="H198" s="3"/>
      <c r="I198" s="3"/>
      <c r="J198" s="3"/>
      <c r="K198" s="3"/>
      <c r="L198" s="3"/>
      <c r="M198" s="3"/>
    </row>
    <row r="199" spans="4:13" s="1" customFormat="1" ht="12.75">
      <c r="D199" s="3"/>
      <c r="E199" s="3"/>
      <c r="F199" s="3"/>
      <c r="G199" s="3"/>
      <c r="H199" s="3"/>
      <c r="I199" s="3"/>
      <c r="J199" s="3"/>
      <c r="K199" s="3"/>
      <c r="L199" s="3"/>
      <c r="M199" s="3"/>
    </row>
    <row r="200" spans="4:13" s="1" customFormat="1" ht="12.75">
      <c r="D200" s="3"/>
      <c r="E200" s="3"/>
      <c r="F200" s="3"/>
      <c r="G200" s="3"/>
      <c r="H200" s="3"/>
      <c r="I200" s="3"/>
      <c r="J200" s="3"/>
      <c r="K200" s="3"/>
      <c r="L200" s="3"/>
      <c r="M200" s="3"/>
    </row>
    <row r="201" spans="4:13" s="1" customFormat="1" ht="12.75">
      <c r="D201" s="3"/>
      <c r="E201" s="3"/>
      <c r="F201" s="3"/>
      <c r="G201" s="3"/>
      <c r="H201" s="3"/>
      <c r="I201" s="3"/>
      <c r="J201" s="3"/>
      <c r="K201" s="3"/>
      <c r="L201" s="3"/>
      <c r="M201" s="3"/>
    </row>
    <row r="202" spans="4:13" s="1" customFormat="1" ht="12.75">
      <c r="D202" s="3"/>
      <c r="E202" s="3"/>
      <c r="F202" s="3"/>
      <c r="G202" s="3"/>
      <c r="H202" s="3"/>
      <c r="I202" s="3"/>
      <c r="J202" s="3"/>
      <c r="K202" s="3"/>
      <c r="L202" s="3"/>
      <c r="M202" s="3"/>
    </row>
    <row r="203" spans="4:13" s="1" customFormat="1" ht="12.75">
      <c r="D203" s="3"/>
      <c r="E203" s="3"/>
      <c r="F203" s="3"/>
      <c r="G203" s="3"/>
      <c r="H203" s="3"/>
      <c r="I203" s="3"/>
      <c r="J203" s="3"/>
      <c r="K203" s="3"/>
      <c r="L203" s="3"/>
      <c r="M203" s="3"/>
    </row>
    <row r="204" spans="4:13" s="1" customFormat="1" ht="12.75">
      <c r="D204" s="3"/>
      <c r="E204" s="3"/>
      <c r="F204" s="3"/>
      <c r="G204" s="3"/>
      <c r="H204" s="3"/>
      <c r="I204" s="3"/>
      <c r="J204" s="3"/>
      <c r="K204" s="3"/>
      <c r="L204" s="3"/>
      <c r="M204" s="3"/>
    </row>
    <row r="205" spans="4:13" s="1" customFormat="1" ht="12.75">
      <c r="D205" s="3"/>
      <c r="E205" s="3"/>
      <c r="F205" s="3"/>
      <c r="G205" s="3"/>
      <c r="H205" s="3"/>
      <c r="I205" s="3"/>
      <c r="J205" s="3"/>
      <c r="K205" s="3"/>
      <c r="L205" s="3"/>
      <c r="M205" s="3"/>
    </row>
    <row r="206" spans="4:13" s="1" customFormat="1" ht="12.75">
      <c r="D206" s="3"/>
      <c r="E206" s="3"/>
      <c r="F206" s="3"/>
      <c r="G206" s="3"/>
      <c r="H206" s="3"/>
      <c r="I206" s="3"/>
      <c r="J206" s="3"/>
      <c r="K206" s="3"/>
      <c r="L206" s="3"/>
      <c r="M206" s="3"/>
    </row>
    <row r="207" spans="4:13" s="1" customFormat="1" ht="12.75">
      <c r="D207" s="3"/>
      <c r="E207" s="3"/>
      <c r="F207" s="3"/>
      <c r="G207" s="3"/>
      <c r="H207" s="3"/>
      <c r="I207" s="3"/>
      <c r="J207" s="3"/>
      <c r="K207" s="3"/>
      <c r="L207" s="3"/>
      <c r="M207" s="3"/>
    </row>
    <row r="208" spans="4:13" s="1" customFormat="1" ht="12.75">
      <c r="D208" s="3"/>
      <c r="E208" s="3"/>
      <c r="F208" s="3"/>
      <c r="G208" s="3"/>
      <c r="H208" s="3"/>
      <c r="I208" s="3"/>
      <c r="J208" s="3"/>
      <c r="K208" s="3"/>
      <c r="L208" s="3"/>
      <c r="M208" s="3"/>
    </row>
    <row r="209" spans="4:13" s="1" customFormat="1" ht="12.75">
      <c r="D209" s="3"/>
      <c r="E209" s="3"/>
      <c r="F209" s="3"/>
      <c r="G209" s="3"/>
      <c r="H209" s="3"/>
      <c r="I209" s="3"/>
      <c r="J209" s="3"/>
      <c r="K209" s="3"/>
      <c r="L209" s="3"/>
      <c r="M209" s="3"/>
    </row>
    <row r="210" spans="4:13" s="1" customFormat="1" ht="12.75">
      <c r="D210" s="3"/>
      <c r="E210" s="3"/>
      <c r="F210" s="3"/>
      <c r="G210" s="3"/>
      <c r="H210" s="3"/>
      <c r="I210" s="3"/>
      <c r="J210" s="3"/>
      <c r="K210" s="3"/>
      <c r="L210" s="3"/>
      <c r="M210" s="3"/>
    </row>
    <row r="211" spans="4:13" s="1" customFormat="1" ht="12.75">
      <c r="D211" s="3"/>
      <c r="E211" s="3"/>
      <c r="F211" s="3"/>
      <c r="G211" s="3"/>
      <c r="H211" s="3"/>
      <c r="I211" s="3"/>
      <c r="J211" s="3"/>
      <c r="K211" s="3"/>
      <c r="L211" s="3"/>
      <c r="M211" s="3"/>
    </row>
    <row r="212" spans="4:13" s="1" customFormat="1" ht="12.75">
      <c r="D212" s="3"/>
      <c r="E212" s="3"/>
      <c r="F212" s="3"/>
      <c r="G212" s="3"/>
      <c r="H212" s="3"/>
      <c r="I212" s="3"/>
      <c r="J212" s="3"/>
      <c r="K212" s="3"/>
      <c r="L212" s="3"/>
      <c r="M212" s="3"/>
    </row>
    <row r="213" spans="4:13" s="1" customFormat="1" ht="12.75">
      <c r="D213" s="3"/>
      <c r="E213" s="3"/>
      <c r="F213" s="3"/>
      <c r="G213" s="3"/>
      <c r="H213" s="3"/>
      <c r="I213" s="3"/>
      <c r="J213" s="3"/>
      <c r="K213" s="3"/>
      <c r="L213" s="3"/>
      <c r="M213" s="3"/>
    </row>
    <row r="214" spans="4:13" s="1" customFormat="1" ht="12.75">
      <c r="D214" s="3"/>
      <c r="E214" s="3"/>
      <c r="F214" s="3"/>
      <c r="G214" s="3"/>
      <c r="H214" s="3"/>
      <c r="I214" s="3"/>
      <c r="J214" s="3"/>
      <c r="K214" s="3"/>
      <c r="L214" s="3"/>
      <c r="M214" s="3"/>
    </row>
    <row r="215" spans="4:13" s="1" customFormat="1" ht="12.75">
      <c r="D215" s="3"/>
      <c r="E215" s="3"/>
      <c r="F215" s="3"/>
      <c r="G215" s="3"/>
      <c r="H215" s="3"/>
      <c r="I215" s="3"/>
      <c r="J215" s="3"/>
      <c r="K215" s="3"/>
      <c r="L215" s="3"/>
      <c r="M215" s="3"/>
    </row>
    <row r="216" spans="4:13" s="1" customFormat="1" ht="12.75">
      <c r="D216" s="3"/>
      <c r="E216" s="3"/>
      <c r="F216" s="3"/>
      <c r="G216" s="3"/>
      <c r="H216" s="3"/>
      <c r="I216" s="3"/>
      <c r="J216" s="3"/>
      <c r="K216" s="3"/>
      <c r="L216" s="3"/>
      <c r="M216" s="3"/>
    </row>
    <row r="217" spans="4:13" s="1" customFormat="1" ht="12.75">
      <c r="D217" s="3"/>
      <c r="E217" s="3"/>
      <c r="F217" s="3"/>
      <c r="G217" s="3"/>
      <c r="H217" s="3"/>
      <c r="I217" s="3"/>
      <c r="J217" s="3"/>
      <c r="K217" s="3"/>
      <c r="L217" s="3"/>
      <c r="M217" s="3"/>
    </row>
    <row r="218" spans="4:13" s="1" customFormat="1" ht="12.75">
      <c r="D218" s="3"/>
      <c r="E218" s="3"/>
      <c r="F218" s="3"/>
      <c r="G218" s="3"/>
      <c r="H218" s="3"/>
      <c r="I218" s="3"/>
      <c r="J218" s="3"/>
      <c r="K218" s="3"/>
      <c r="L218" s="3"/>
      <c r="M218" s="3"/>
    </row>
    <row r="219" spans="4:13" s="1" customFormat="1" ht="12.75">
      <c r="D219" s="3"/>
      <c r="E219" s="3"/>
      <c r="F219" s="3"/>
      <c r="G219" s="3"/>
      <c r="H219" s="3"/>
      <c r="I219" s="3"/>
      <c r="J219" s="3"/>
      <c r="K219" s="3"/>
      <c r="L219" s="3"/>
      <c r="M219" s="3"/>
    </row>
    <row r="220" spans="4:13" s="1" customFormat="1" ht="12.75">
      <c r="D220" s="3"/>
      <c r="E220" s="3"/>
      <c r="F220" s="3"/>
      <c r="G220" s="3"/>
      <c r="H220" s="3"/>
      <c r="I220" s="3"/>
      <c r="J220" s="3"/>
      <c r="K220" s="3"/>
      <c r="L220" s="3"/>
      <c r="M220" s="3"/>
    </row>
    <row r="221" spans="4:13" s="1" customFormat="1" ht="12.75">
      <c r="D221" s="3"/>
      <c r="E221" s="3"/>
      <c r="F221" s="3"/>
      <c r="G221" s="3"/>
      <c r="H221" s="3"/>
      <c r="I221" s="3"/>
      <c r="J221" s="3"/>
      <c r="K221" s="3"/>
      <c r="L221" s="3"/>
      <c r="M221" s="3"/>
    </row>
    <row r="222" spans="4:13" s="1" customFormat="1" ht="12.75">
      <c r="D222" s="3"/>
      <c r="E222" s="3"/>
      <c r="F222" s="3"/>
      <c r="G222" s="3"/>
      <c r="H222" s="3"/>
      <c r="I222" s="3"/>
      <c r="J222" s="3"/>
      <c r="K222" s="3"/>
      <c r="L222" s="3"/>
      <c r="M222" s="3"/>
    </row>
    <row r="223" spans="4:13" s="1" customFormat="1" ht="12.75">
      <c r="D223" s="3"/>
      <c r="E223" s="3"/>
      <c r="F223" s="3"/>
      <c r="G223" s="3"/>
      <c r="H223" s="3"/>
      <c r="I223" s="3"/>
      <c r="J223" s="3"/>
      <c r="K223" s="3"/>
      <c r="L223" s="3"/>
      <c r="M223" s="3"/>
    </row>
    <row r="224" spans="4:13" s="1" customFormat="1" ht="12.75">
      <c r="D224" s="3"/>
      <c r="E224" s="3"/>
      <c r="F224" s="3"/>
      <c r="G224" s="3"/>
      <c r="H224" s="3"/>
      <c r="I224" s="3"/>
      <c r="J224" s="3"/>
      <c r="K224" s="3"/>
      <c r="L224" s="3"/>
      <c r="M224" s="3"/>
    </row>
    <row r="225" spans="4:13" s="1" customFormat="1" ht="12.75">
      <c r="D225" s="3"/>
      <c r="E225" s="3"/>
      <c r="F225" s="3"/>
      <c r="G225" s="3"/>
      <c r="H225" s="3"/>
      <c r="I225" s="3"/>
      <c r="J225" s="3"/>
      <c r="K225" s="3"/>
      <c r="L225" s="3"/>
      <c r="M225" s="3"/>
    </row>
    <row r="226" spans="4:13" s="1" customFormat="1" ht="12.75">
      <c r="D226" s="3"/>
      <c r="E226" s="3"/>
      <c r="F226" s="3"/>
      <c r="G226" s="3"/>
      <c r="H226" s="3"/>
      <c r="I226" s="3"/>
      <c r="J226" s="3"/>
      <c r="K226" s="3"/>
      <c r="L226" s="3"/>
      <c r="M226" s="3"/>
    </row>
    <row r="227" spans="4:13" s="1" customFormat="1" ht="12.75">
      <c r="D227" s="3"/>
      <c r="E227" s="3"/>
      <c r="F227" s="3"/>
      <c r="G227" s="3"/>
      <c r="H227" s="3"/>
      <c r="I227" s="3"/>
      <c r="J227" s="3"/>
      <c r="K227" s="3"/>
      <c r="L227" s="3"/>
      <c r="M227" s="3"/>
    </row>
    <row r="228" spans="4:13" s="1" customFormat="1" ht="12.75">
      <c r="D228" s="3"/>
      <c r="E228" s="3"/>
      <c r="F228" s="3"/>
      <c r="G228" s="3"/>
      <c r="H228" s="3"/>
      <c r="I228" s="3"/>
      <c r="J228" s="3"/>
      <c r="K228" s="3"/>
      <c r="L228" s="3"/>
      <c r="M228" s="3"/>
    </row>
    <row r="229" spans="4:13" s="1" customFormat="1" ht="12.75">
      <c r="D229" s="3"/>
      <c r="E229" s="3"/>
      <c r="F229" s="3"/>
      <c r="G229" s="3"/>
      <c r="H229" s="3"/>
      <c r="I229" s="3"/>
      <c r="J229" s="3"/>
      <c r="K229" s="3"/>
      <c r="L229" s="3"/>
      <c r="M229" s="3"/>
    </row>
    <row r="230" spans="4:13" s="1" customFormat="1" ht="12.75">
      <c r="D230" s="3"/>
      <c r="E230" s="3"/>
      <c r="F230" s="3"/>
      <c r="G230" s="3"/>
      <c r="H230" s="3"/>
      <c r="I230" s="3"/>
      <c r="J230" s="3"/>
      <c r="K230" s="3"/>
      <c r="L230" s="3"/>
      <c r="M230" s="3"/>
    </row>
    <row r="231" spans="4:13" s="1" customFormat="1" ht="12.75">
      <c r="D231" s="3"/>
      <c r="E231" s="3"/>
      <c r="F231" s="3"/>
      <c r="G231" s="3"/>
      <c r="H231" s="3"/>
      <c r="I231" s="3"/>
      <c r="J231" s="3"/>
      <c r="K231" s="3"/>
      <c r="L231" s="3"/>
      <c r="M231" s="3"/>
    </row>
    <row r="232" spans="4:13" s="1" customFormat="1" ht="12.75">
      <c r="D232" s="3"/>
      <c r="E232" s="3"/>
      <c r="F232" s="3"/>
      <c r="G232" s="3"/>
      <c r="H232" s="3"/>
      <c r="I232" s="3"/>
      <c r="J232" s="3"/>
      <c r="K232" s="3"/>
      <c r="L232" s="3"/>
      <c r="M232" s="3"/>
    </row>
    <row r="233" spans="4:13" s="1" customFormat="1" ht="12.75">
      <c r="D233" s="3"/>
      <c r="E233" s="3"/>
      <c r="F233" s="3"/>
      <c r="G233" s="3"/>
      <c r="H233" s="3"/>
      <c r="I233" s="3"/>
      <c r="J233" s="3"/>
      <c r="K233" s="3"/>
      <c r="L233" s="3"/>
      <c r="M233" s="3"/>
    </row>
    <row r="234" spans="4:13" s="1" customFormat="1" ht="12.75">
      <c r="D234" s="3"/>
      <c r="E234" s="3"/>
      <c r="F234" s="3"/>
      <c r="G234" s="3"/>
      <c r="H234" s="3"/>
      <c r="I234" s="3"/>
      <c r="J234" s="3"/>
      <c r="K234" s="3"/>
      <c r="L234" s="3"/>
      <c r="M234" s="3"/>
    </row>
    <row r="235" spans="4:13" s="1" customFormat="1" ht="12.75">
      <c r="D235" s="3"/>
      <c r="E235" s="3"/>
      <c r="F235" s="3"/>
      <c r="G235" s="3"/>
      <c r="H235" s="3"/>
      <c r="I235" s="3"/>
      <c r="J235" s="3"/>
      <c r="K235" s="3"/>
      <c r="L235" s="3"/>
      <c r="M235" s="3"/>
    </row>
    <row r="236" spans="4:13" s="1" customFormat="1" ht="12.75">
      <c r="D236" s="3"/>
      <c r="E236" s="3"/>
      <c r="F236" s="3"/>
      <c r="G236" s="3"/>
      <c r="H236" s="3"/>
      <c r="I236" s="3"/>
      <c r="J236" s="3"/>
      <c r="K236" s="3"/>
      <c r="L236" s="3"/>
      <c r="M236" s="3"/>
    </row>
    <row r="237" spans="4:13" s="1" customFormat="1" ht="12.75">
      <c r="D237" s="3"/>
      <c r="E237" s="3"/>
      <c r="F237" s="3"/>
      <c r="G237" s="3"/>
      <c r="H237" s="3"/>
      <c r="I237" s="3"/>
      <c r="J237" s="3"/>
      <c r="K237" s="3"/>
      <c r="L237" s="3"/>
      <c r="M237" s="3"/>
    </row>
    <row r="238" spans="4:13" s="1" customFormat="1" ht="12.75">
      <c r="D238" s="3"/>
      <c r="E238" s="3"/>
      <c r="F238" s="3"/>
      <c r="G238" s="3"/>
      <c r="H238" s="3"/>
      <c r="I238" s="3"/>
      <c r="J238" s="3"/>
      <c r="K238" s="3"/>
      <c r="L238" s="3"/>
      <c r="M238" s="3"/>
    </row>
    <row r="239" spans="4:13" s="1" customFormat="1" ht="12.75">
      <c r="D239" s="3"/>
      <c r="E239" s="3"/>
      <c r="F239" s="3"/>
      <c r="G239" s="3"/>
      <c r="H239" s="3"/>
      <c r="I239" s="3"/>
      <c r="J239" s="3"/>
      <c r="K239" s="3"/>
      <c r="L239" s="3"/>
      <c r="M239" s="3"/>
    </row>
    <row r="240" spans="4:13" s="1" customFormat="1" ht="12.75">
      <c r="D240" s="3"/>
      <c r="E240" s="3"/>
      <c r="F240" s="3"/>
      <c r="G240" s="3"/>
      <c r="H240" s="3"/>
      <c r="I240" s="3"/>
      <c r="J240" s="3"/>
      <c r="K240" s="3"/>
      <c r="L240" s="3"/>
      <c r="M240" s="3"/>
    </row>
    <row r="241" spans="4:13" s="1" customFormat="1" ht="12.75">
      <c r="D241" s="3"/>
      <c r="E241" s="3"/>
      <c r="F241" s="3"/>
      <c r="G241" s="3"/>
      <c r="H241" s="3"/>
      <c r="I241" s="3"/>
      <c r="J241" s="3"/>
      <c r="K241" s="3"/>
      <c r="L241" s="3"/>
      <c r="M241" s="3"/>
    </row>
    <row r="242" spans="4:13" s="1" customFormat="1" ht="12.75">
      <c r="D242" s="3"/>
      <c r="E242" s="3"/>
      <c r="F242" s="3"/>
      <c r="G242" s="3"/>
      <c r="H242" s="3"/>
      <c r="I242" s="3"/>
      <c r="J242" s="3"/>
      <c r="K242" s="3"/>
      <c r="L242" s="3"/>
      <c r="M242" s="3"/>
    </row>
    <row r="243" spans="4:13" s="1" customFormat="1" ht="12.75">
      <c r="D243" s="3"/>
      <c r="E243" s="3"/>
      <c r="F243" s="3"/>
      <c r="G243" s="3"/>
      <c r="H243" s="3"/>
      <c r="I243" s="3"/>
      <c r="J243" s="3"/>
      <c r="K243" s="3"/>
      <c r="L243" s="3"/>
      <c r="M243" s="3"/>
    </row>
    <row r="244" spans="4:13" s="1" customFormat="1" ht="12.75">
      <c r="D244" s="3"/>
      <c r="E244" s="3"/>
      <c r="F244" s="3"/>
      <c r="G244" s="3"/>
      <c r="H244" s="3"/>
      <c r="I244" s="3"/>
      <c r="J244" s="3"/>
      <c r="K244" s="3"/>
      <c r="L244" s="3"/>
      <c r="M244" s="3"/>
    </row>
    <row r="245" spans="4:13" s="1" customFormat="1" ht="12.75">
      <c r="D245" s="3"/>
      <c r="E245" s="3"/>
      <c r="F245" s="3"/>
      <c r="G245" s="3"/>
      <c r="H245" s="3"/>
      <c r="I245" s="3"/>
      <c r="J245" s="3"/>
      <c r="K245" s="3"/>
      <c r="L245" s="3"/>
      <c r="M245" s="3"/>
    </row>
    <row r="246" spans="4:13" s="1" customFormat="1" ht="12.75">
      <c r="D246" s="3"/>
      <c r="E246" s="3"/>
      <c r="F246" s="3"/>
      <c r="G246" s="3"/>
      <c r="H246" s="3"/>
      <c r="I246" s="3"/>
      <c r="J246" s="3"/>
      <c r="K246" s="3"/>
      <c r="L246" s="3"/>
      <c r="M246" s="3"/>
    </row>
    <row r="247" spans="4:13" s="1" customFormat="1" ht="12.75">
      <c r="D247" s="3"/>
      <c r="E247" s="3"/>
      <c r="F247" s="3"/>
      <c r="G247" s="3"/>
      <c r="H247" s="3"/>
      <c r="I247" s="3"/>
      <c r="J247" s="3"/>
      <c r="K247" s="3"/>
      <c r="L247" s="3"/>
      <c r="M247" s="3"/>
    </row>
    <row r="248" spans="4:13" s="1" customFormat="1" ht="12.75">
      <c r="D248" s="3"/>
      <c r="E248" s="3"/>
      <c r="F248" s="3"/>
      <c r="G248" s="3"/>
      <c r="H248" s="3"/>
      <c r="I248" s="3"/>
      <c r="J248" s="3"/>
      <c r="K248" s="3"/>
      <c r="L248" s="3"/>
      <c r="M248" s="3"/>
    </row>
    <row r="249" spans="4:13" s="1" customFormat="1" ht="12.75">
      <c r="D249" s="3"/>
      <c r="E249" s="3"/>
      <c r="F249" s="3"/>
      <c r="G249" s="3"/>
      <c r="H249" s="3"/>
      <c r="I249" s="3"/>
      <c r="J249" s="3"/>
      <c r="K249" s="3"/>
      <c r="L249" s="3"/>
      <c r="M249" s="3"/>
    </row>
    <row r="250" spans="4:13" s="1" customFormat="1" ht="12.75">
      <c r="D250" s="3"/>
      <c r="E250" s="3"/>
      <c r="F250" s="3"/>
      <c r="G250" s="3"/>
      <c r="H250" s="3"/>
      <c r="I250" s="3"/>
      <c r="J250" s="3"/>
      <c r="K250" s="3"/>
      <c r="L250" s="3"/>
      <c r="M250" s="3"/>
    </row>
    <row r="251" spans="4:13" s="1" customFormat="1" ht="12.75">
      <c r="D251" s="3"/>
      <c r="E251" s="3"/>
      <c r="F251" s="3"/>
      <c r="G251" s="3"/>
      <c r="H251" s="3"/>
      <c r="I251" s="3"/>
      <c r="J251" s="3"/>
      <c r="K251" s="3"/>
      <c r="L251" s="3"/>
      <c r="M251" s="3"/>
    </row>
    <row r="252" spans="4:13" s="1" customFormat="1" ht="12.75">
      <c r="D252" s="3"/>
      <c r="E252" s="3"/>
      <c r="F252" s="3"/>
      <c r="G252" s="3"/>
      <c r="H252" s="3"/>
      <c r="I252" s="3"/>
      <c r="J252" s="3"/>
      <c r="K252" s="3"/>
      <c r="L252" s="3"/>
      <c r="M252" s="3"/>
    </row>
    <row r="253" spans="4:13" s="1" customFormat="1" ht="12.75">
      <c r="D253" s="3"/>
      <c r="E253" s="3"/>
      <c r="F253" s="3"/>
      <c r="G253" s="3"/>
      <c r="H253" s="3"/>
      <c r="I253" s="3"/>
      <c r="J253" s="3"/>
      <c r="K253" s="3"/>
      <c r="L253" s="3"/>
      <c r="M253" s="3"/>
    </row>
    <row r="254" spans="4:13" s="1" customFormat="1" ht="12.75">
      <c r="D254" s="3"/>
      <c r="E254" s="3"/>
      <c r="F254" s="3"/>
      <c r="G254" s="3"/>
      <c r="H254" s="3"/>
      <c r="I254" s="3"/>
      <c r="J254" s="3"/>
      <c r="K254" s="3"/>
      <c r="L254" s="3"/>
      <c r="M254" s="3"/>
    </row>
    <row r="255" spans="4:13" s="1" customFormat="1" ht="12.75">
      <c r="D255" s="3"/>
      <c r="E255" s="3"/>
      <c r="F255" s="3"/>
      <c r="G255" s="3"/>
      <c r="H255" s="3"/>
      <c r="I255" s="3"/>
      <c r="J255" s="3"/>
      <c r="K255" s="3"/>
      <c r="L255" s="3"/>
      <c r="M255" s="3"/>
    </row>
    <row r="256" spans="4:13" s="1" customFormat="1" ht="12.75">
      <c r="D256" s="3"/>
      <c r="E256" s="3"/>
      <c r="F256" s="3"/>
      <c r="G256" s="3"/>
      <c r="H256" s="3"/>
      <c r="I256" s="3"/>
      <c r="J256" s="3"/>
      <c r="K256" s="3"/>
      <c r="L256" s="3"/>
      <c r="M256" s="3"/>
    </row>
    <row r="257" spans="4:13" s="1" customFormat="1" ht="12.75">
      <c r="D257" s="3"/>
      <c r="E257" s="3"/>
      <c r="F257" s="3"/>
      <c r="G257" s="3"/>
      <c r="H257" s="3"/>
      <c r="I257" s="3"/>
      <c r="J257" s="3"/>
      <c r="K257" s="3"/>
      <c r="L257" s="3"/>
      <c r="M257" s="3"/>
    </row>
    <row r="258" spans="4:13" s="1" customFormat="1" ht="12.75">
      <c r="D258" s="3"/>
      <c r="E258" s="3"/>
      <c r="F258" s="3"/>
      <c r="G258" s="3"/>
      <c r="H258" s="3"/>
      <c r="I258" s="3"/>
      <c r="J258" s="3"/>
      <c r="K258" s="3"/>
      <c r="L258" s="3"/>
      <c r="M258" s="3"/>
    </row>
    <row r="259" spans="4:13" s="1" customFormat="1" ht="12.75">
      <c r="D259" s="3"/>
      <c r="E259" s="3"/>
      <c r="F259" s="3"/>
      <c r="G259" s="3"/>
      <c r="H259" s="3"/>
      <c r="I259" s="3"/>
      <c r="J259" s="3"/>
      <c r="K259" s="3"/>
      <c r="L259" s="3"/>
      <c r="M259" s="3"/>
    </row>
    <row r="260" spans="4:13" s="1" customFormat="1" ht="12.75">
      <c r="D260" s="3"/>
      <c r="E260" s="3"/>
      <c r="F260" s="3"/>
      <c r="G260" s="3"/>
      <c r="H260" s="3"/>
      <c r="I260" s="3"/>
      <c r="J260" s="3"/>
      <c r="K260" s="3"/>
      <c r="L260" s="3"/>
      <c r="M260" s="3"/>
    </row>
    <row r="261" spans="4:13" s="1" customFormat="1" ht="12.75">
      <c r="D261" s="3"/>
      <c r="E261" s="3"/>
      <c r="F261" s="3"/>
      <c r="G261" s="3"/>
      <c r="H261" s="3"/>
      <c r="I261" s="3"/>
      <c r="J261" s="3"/>
      <c r="K261" s="3"/>
      <c r="L261" s="3"/>
      <c r="M261" s="3"/>
    </row>
    <row r="262" spans="4:13" s="1" customFormat="1" ht="12.75">
      <c r="D262" s="3"/>
      <c r="E262" s="3"/>
      <c r="F262" s="3"/>
      <c r="G262" s="3"/>
      <c r="H262" s="3"/>
      <c r="I262" s="3"/>
      <c r="J262" s="3"/>
      <c r="K262" s="3"/>
      <c r="L262" s="3"/>
      <c r="M262" s="3"/>
    </row>
    <row r="263" spans="4:13" s="1" customFormat="1" ht="12.75">
      <c r="D263" s="3"/>
      <c r="E263" s="3"/>
      <c r="F263" s="3"/>
      <c r="G263" s="3"/>
      <c r="H263" s="3"/>
      <c r="I263" s="3"/>
      <c r="J263" s="3"/>
      <c r="K263" s="3"/>
      <c r="L263" s="3"/>
      <c r="M263" s="3"/>
    </row>
    <row r="264" spans="4:13" s="1" customFormat="1" ht="12.75">
      <c r="D264" s="3"/>
      <c r="E264" s="3"/>
      <c r="F264" s="3"/>
      <c r="G264" s="3"/>
      <c r="H264" s="3"/>
      <c r="I264" s="3"/>
      <c r="J264" s="3"/>
      <c r="K264" s="3"/>
      <c r="L264" s="3"/>
      <c r="M264" s="3"/>
    </row>
    <row r="265" spans="4:13" s="1" customFormat="1" ht="12.75">
      <c r="D265" s="3"/>
      <c r="E265" s="3"/>
      <c r="F265" s="3"/>
      <c r="G265" s="3"/>
      <c r="H265" s="3"/>
      <c r="I265" s="3"/>
      <c r="J265" s="3"/>
      <c r="K265" s="3"/>
      <c r="L265" s="3"/>
      <c r="M265" s="3"/>
    </row>
    <row r="266" spans="4:13" s="1" customFormat="1" ht="12.75">
      <c r="D266" s="3"/>
      <c r="E266" s="3"/>
      <c r="F266" s="3"/>
      <c r="G266" s="3"/>
      <c r="H266" s="3"/>
      <c r="I266" s="3"/>
      <c r="J266" s="3"/>
      <c r="K266" s="3"/>
      <c r="L266" s="3"/>
      <c r="M266" s="3"/>
    </row>
    <row r="267" spans="4:13" s="1" customFormat="1" ht="12.75">
      <c r="D267" s="3"/>
      <c r="E267" s="3"/>
      <c r="F267" s="3"/>
      <c r="G267" s="3"/>
      <c r="H267" s="3"/>
      <c r="I267" s="3"/>
      <c r="J267" s="3"/>
      <c r="K267" s="3"/>
      <c r="L267" s="3"/>
      <c r="M267" s="3"/>
    </row>
    <row r="268" spans="4:13" s="1" customFormat="1" ht="12.75">
      <c r="D268" s="3"/>
      <c r="E268" s="3"/>
      <c r="F268" s="3"/>
      <c r="G268" s="3"/>
      <c r="H268" s="3"/>
      <c r="I268" s="3"/>
      <c r="J268" s="3"/>
      <c r="K268" s="3"/>
      <c r="L268" s="3"/>
      <c r="M268" s="3"/>
    </row>
    <row r="269" spans="4:13" s="1" customFormat="1" ht="12.75">
      <c r="D269" s="3"/>
      <c r="E269" s="3"/>
      <c r="F269" s="3"/>
      <c r="G269" s="3"/>
      <c r="H269" s="3"/>
      <c r="I269" s="3"/>
      <c r="J269" s="3"/>
      <c r="K269" s="3"/>
      <c r="L269" s="3"/>
      <c r="M269" s="3"/>
    </row>
    <row r="270" spans="4:13" s="1" customFormat="1" ht="12.75">
      <c r="D270" s="3"/>
      <c r="E270" s="3"/>
      <c r="F270" s="3"/>
      <c r="G270" s="3"/>
      <c r="H270" s="3"/>
      <c r="I270" s="3"/>
      <c r="J270" s="3"/>
      <c r="K270" s="3"/>
      <c r="L270" s="3"/>
      <c r="M270" s="3"/>
    </row>
    <row r="271" spans="4:13" s="1" customFormat="1" ht="12.75">
      <c r="D271" s="3"/>
      <c r="E271" s="3"/>
      <c r="F271" s="3"/>
      <c r="G271" s="3"/>
      <c r="H271" s="3"/>
      <c r="I271" s="3"/>
      <c r="J271" s="3"/>
      <c r="K271" s="3"/>
      <c r="L271" s="3"/>
      <c r="M271" s="3"/>
    </row>
    <row r="272" spans="4:13" s="1" customFormat="1" ht="12.75">
      <c r="D272" s="3"/>
      <c r="E272" s="3"/>
      <c r="F272" s="3"/>
      <c r="G272" s="3"/>
      <c r="H272" s="3"/>
      <c r="I272" s="3"/>
      <c r="J272" s="3"/>
      <c r="K272" s="3"/>
      <c r="L272" s="3"/>
      <c r="M272" s="3"/>
    </row>
    <row r="273" spans="4:13" s="1" customFormat="1" ht="12.75">
      <c r="D273" s="3"/>
      <c r="E273" s="3"/>
      <c r="F273" s="3"/>
      <c r="G273" s="3"/>
      <c r="H273" s="3"/>
      <c r="I273" s="3"/>
      <c r="J273" s="3"/>
      <c r="K273" s="3"/>
      <c r="L273" s="3"/>
      <c r="M273" s="3"/>
    </row>
    <row r="274" spans="4:13" s="1" customFormat="1" ht="12.75">
      <c r="D274" s="3"/>
      <c r="E274" s="3"/>
      <c r="F274" s="3"/>
      <c r="G274" s="3"/>
      <c r="H274" s="3"/>
      <c r="I274" s="3"/>
      <c r="J274" s="3"/>
      <c r="K274" s="3"/>
      <c r="L274" s="3"/>
      <c r="M274" s="3"/>
    </row>
    <row r="275" spans="4:13" s="1" customFormat="1" ht="12.75">
      <c r="D275" s="3"/>
      <c r="E275" s="3"/>
      <c r="F275" s="3"/>
      <c r="G275" s="3"/>
      <c r="H275" s="3"/>
      <c r="I275" s="3"/>
      <c r="J275" s="3"/>
      <c r="K275" s="3"/>
      <c r="L275" s="3"/>
      <c r="M275" s="3"/>
    </row>
    <row r="276" spans="4:13" s="1" customFormat="1" ht="12.75">
      <c r="D276" s="3"/>
      <c r="E276" s="3"/>
      <c r="F276" s="3"/>
      <c r="G276" s="3"/>
      <c r="H276" s="3"/>
      <c r="I276" s="3"/>
      <c r="J276" s="3"/>
      <c r="K276" s="3"/>
      <c r="L276" s="3"/>
      <c r="M276" s="3"/>
    </row>
    <row r="277" spans="4:13" s="1" customFormat="1" ht="12.75">
      <c r="D277" s="3"/>
      <c r="E277" s="3"/>
      <c r="F277" s="3"/>
      <c r="G277" s="3"/>
      <c r="H277" s="3"/>
      <c r="I277" s="3"/>
      <c r="J277" s="3"/>
      <c r="K277" s="3"/>
      <c r="L277" s="3"/>
      <c r="M277" s="3"/>
    </row>
    <row r="278" spans="4:13" s="1" customFormat="1" ht="12.75">
      <c r="D278" s="3"/>
      <c r="E278" s="3"/>
      <c r="F278" s="3"/>
      <c r="G278" s="3"/>
      <c r="H278" s="3"/>
      <c r="I278" s="3"/>
      <c r="J278" s="3"/>
      <c r="K278" s="3"/>
      <c r="L278" s="3"/>
      <c r="M278" s="3"/>
    </row>
    <row r="279" spans="4:13" s="1" customFormat="1" ht="12.75">
      <c r="D279" s="3"/>
      <c r="E279" s="3"/>
      <c r="F279" s="3"/>
      <c r="G279" s="3"/>
      <c r="H279" s="3"/>
      <c r="I279" s="3"/>
      <c r="J279" s="3"/>
      <c r="K279" s="3"/>
      <c r="L279" s="3"/>
      <c r="M279" s="3"/>
    </row>
    <row r="280" spans="4:13" s="1" customFormat="1" ht="12.75">
      <c r="D280" s="3"/>
      <c r="E280" s="3"/>
      <c r="F280" s="3"/>
      <c r="G280" s="3"/>
      <c r="H280" s="3"/>
      <c r="I280" s="3"/>
      <c r="J280" s="3"/>
      <c r="K280" s="3"/>
      <c r="L280" s="3"/>
      <c r="M280" s="3"/>
    </row>
    <row r="281" spans="4:13" s="1" customFormat="1" ht="12.75">
      <c r="D281" s="3"/>
      <c r="E281" s="3"/>
      <c r="F281" s="3"/>
      <c r="G281" s="3"/>
      <c r="H281" s="3"/>
      <c r="I281" s="3"/>
      <c r="J281" s="3"/>
      <c r="K281" s="3"/>
      <c r="L281" s="3"/>
      <c r="M281" s="3"/>
    </row>
    <row r="282" spans="4:13" s="1" customFormat="1" ht="12.75">
      <c r="D282" s="3"/>
      <c r="E282" s="3"/>
      <c r="F282" s="3"/>
      <c r="G282" s="3"/>
      <c r="H282" s="3"/>
      <c r="I282" s="3"/>
      <c r="J282" s="3"/>
      <c r="K282" s="3"/>
      <c r="L282" s="3"/>
      <c r="M282" s="3"/>
    </row>
    <row r="283" spans="4:13" s="1" customFormat="1" ht="12.75">
      <c r="D283" s="3"/>
      <c r="E283" s="3"/>
      <c r="F283" s="3"/>
      <c r="G283" s="3"/>
      <c r="H283" s="3"/>
      <c r="I283" s="3"/>
      <c r="J283" s="3"/>
      <c r="K283" s="3"/>
      <c r="L283" s="3"/>
      <c r="M283" s="3"/>
    </row>
    <row r="284" spans="4:13" s="1" customFormat="1" ht="12.75">
      <c r="D284" s="3"/>
      <c r="E284" s="3"/>
      <c r="F284" s="3"/>
      <c r="G284" s="3"/>
      <c r="H284" s="3"/>
      <c r="I284" s="3"/>
      <c r="J284" s="3"/>
      <c r="K284" s="3"/>
      <c r="L284" s="3"/>
      <c r="M284" s="3"/>
    </row>
    <row r="285" spans="4:13" s="1" customFormat="1" ht="12.75">
      <c r="D285" s="3"/>
      <c r="E285" s="3"/>
      <c r="F285" s="3"/>
      <c r="G285" s="3"/>
      <c r="H285" s="3"/>
      <c r="I285" s="3"/>
      <c r="J285" s="3"/>
      <c r="K285" s="3"/>
      <c r="L285" s="3"/>
      <c r="M285" s="3"/>
    </row>
    <row r="286" spans="4:13" s="1" customFormat="1" ht="12.75">
      <c r="D286" s="3"/>
      <c r="E286" s="3"/>
      <c r="F286" s="3"/>
      <c r="G286" s="3"/>
      <c r="H286" s="3"/>
      <c r="I286" s="3"/>
      <c r="J286" s="3"/>
      <c r="K286" s="3"/>
      <c r="L286" s="3"/>
      <c r="M286" s="3"/>
    </row>
    <row r="287" spans="4:13" s="1" customFormat="1" ht="12.75">
      <c r="D287" s="3"/>
      <c r="E287" s="3"/>
      <c r="F287" s="3"/>
      <c r="G287" s="3"/>
      <c r="H287" s="3"/>
      <c r="I287" s="3"/>
      <c r="J287" s="3"/>
      <c r="K287" s="3"/>
      <c r="L287" s="3"/>
      <c r="M287" s="3"/>
    </row>
    <row r="288" spans="4:13" s="1" customFormat="1" ht="12.75">
      <c r="D288" s="3"/>
      <c r="E288" s="3"/>
      <c r="F288" s="3"/>
      <c r="G288" s="3"/>
      <c r="H288" s="3"/>
      <c r="I288" s="3"/>
      <c r="J288" s="3"/>
      <c r="K288" s="3"/>
      <c r="L288" s="3"/>
      <c r="M288" s="3"/>
    </row>
    <row r="289" spans="4:13" s="1" customFormat="1" ht="12.75">
      <c r="D289" s="3"/>
      <c r="E289" s="3"/>
      <c r="F289" s="3"/>
      <c r="G289" s="3"/>
      <c r="H289" s="3"/>
      <c r="I289" s="3"/>
      <c r="J289" s="3"/>
      <c r="K289" s="3"/>
      <c r="L289" s="3"/>
      <c r="M289" s="3"/>
    </row>
    <row r="290" spans="4:13" s="1" customFormat="1" ht="12.75">
      <c r="D290" s="3"/>
      <c r="E290" s="3"/>
      <c r="F290" s="3"/>
      <c r="G290" s="3"/>
      <c r="H290" s="3"/>
      <c r="I290" s="3"/>
      <c r="J290" s="3"/>
      <c r="K290" s="3"/>
      <c r="L290" s="3"/>
      <c r="M290" s="3"/>
    </row>
    <row r="291" spans="4:13" s="1" customFormat="1" ht="12.75">
      <c r="D291" s="3"/>
      <c r="E291" s="3"/>
      <c r="F291" s="3"/>
      <c r="G291" s="3"/>
      <c r="H291" s="3"/>
      <c r="I291" s="3"/>
      <c r="J291" s="3"/>
      <c r="K291" s="3"/>
      <c r="L291" s="3"/>
      <c r="M291" s="3"/>
    </row>
    <row r="292" spans="4:13" s="1" customFormat="1" ht="12.75">
      <c r="D292" s="3"/>
      <c r="E292" s="3"/>
      <c r="F292" s="3"/>
      <c r="G292" s="3"/>
      <c r="H292" s="3"/>
      <c r="I292" s="3"/>
      <c r="J292" s="3"/>
      <c r="K292" s="3"/>
      <c r="L292" s="3"/>
      <c r="M292" s="3"/>
    </row>
    <row r="293" spans="4:13" s="1" customFormat="1" ht="12.75">
      <c r="D293" s="3"/>
      <c r="E293" s="3"/>
      <c r="F293" s="3"/>
      <c r="G293" s="3"/>
      <c r="H293" s="3"/>
      <c r="I293" s="3"/>
      <c r="J293" s="3"/>
      <c r="K293" s="3"/>
      <c r="L293" s="3"/>
      <c r="M293" s="3"/>
    </row>
    <row r="294" spans="4:13" s="1" customFormat="1" ht="12.75">
      <c r="D294" s="3"/>
      <c r="E294" s="3"/>
      <c r="F294" s="3"/>
      <c r="G294" s="3"/>
      <c r="H294" s="3"/>
      <c r="I294" s="3"/>
      <c r="J294" s="3"/>
      <c r="K294" s="3"/>
      <c r="L294" s="3"/>
      <c r="M294" s="3"/>
    </row>
    <row r="295" spans="4:13" s="1" customFormat="1" ht="12.75">
      <c r="D295" s="3"/>
      <c r="E295" s="3"/>
      <c r="F295" s="3"/>
      <c r="G295" s="3"/>
      <c r="H295" s="3"/>
      <c r="I295" s="3"/>
      <c r="J295" s="3"/>
      <c r="K295" s="3"/>
      <c r="L295" s="3"/>
      <c r="M295" s="3"/>
    </row>
    <row r="296" spans="4:13" s="1" customFormat="1" ht="12.75">
      <c r="D296" s="3"/>
      <c r="E296" s="3"/>
      <c r="F296" s="3"/>
      <c r="G296" s="3"/>
      <c r="H296" s="3"/>
      <c r="I296" s="3"/>
      <c r="J296" s="3"/>
      <c r="K296" s="3"/>
      <c r="L296" s="3"/>
      <c r="M296" s="3"/>
    </row>
    <row r="297" spans="4:13" s="1" customFormat="1" ht="12.75">
      <c r="D297" s="3"/>
      <c r="E297" s="3"/>
      <c r="F297" s="3"/>
      <c r="G297" s="3"/>
      <c r="H297" s="3"/>
      <c r="I297" s="3"/>
      <c r="J297" s="3"/>
      <c r="K297" s="3"/>
      <c r="L297" s="3"/>
      <c r="M297" s="3"/>
    </row>
    <row r="298" spans="4:13" s="1" customFormat="1" ht="12.75">
      <c r="D298" s="3"/>
      <c r="E298" s="3"/>
      <c r="F298" s="3"/>
      <c r="G298" s="3"/>
      <c r="H298" s="3"/>
      <c r="I298" s="3"/>
      <c r="J298" s="3"/>
      <c r="K298" s="3"/>
      <c r="L298" s="3"/>
      <c r="M298" s="3"/>
    </row>
    <row r="299" spans="4:13" s="1" customFormat="1" ht="12.75">
      <c r="D299" s="3"/>
      <c r="E299" s="3"/>
      <c r="F299" s="3"/>
      <c r="G299" s="3"/>
      <c r="H299" s="3"/>
      <c r="I299" s="3"/>
      <c r="J299" s="3"/>
      <c r="K299" s="3"/>
      <c r="L299" s="3"/>
      <c r="M299" s="3"/>
    </row>
    <row r="300" spans="4:13" s="1" customFormat="1" ht="12.75">
      <c r="D300" s="3"/>
      <c r="E300" s="3"/>
      <c r="F300" s="3"/>
      <c r="G300" s="3"/>
      <c r="H300" s="3"/>
      <c r="I300" s="3"/>
      <c r="J300" s="3"/>
      <c r="K300" s="3"/>
      <c r="L300" s="3"/>
      <c r="M300" s="3"/>
    </row>
    <row r="301" spans="4:13" s="1" customFormat="1" ht="12.75">
      <c r="D301" s="3"/>
      <c r="E301" s="3"/>
      <c r="F301" s="3"/>
      <c r="G301" s="3"/>
      <c r="H301" s="3"/>
      <c r="I301" s="3"/>
      <c r="J301" s="3"/>
      <c r="K301" s="3"/>
      <c r="L301" s="3"/>
      <c r="M301" s="3"/>
    </row>
    <row r="302" spans="4:13" s="1" customFormat="1" ht="12.75">
      <c r="D302" s="3"/>
      <c r="E302" s="3"/>
      <c r="F302" s="3"/>
      <c r="G302" s="3"/>
      <c r="H302" s="3"/>
      <c r="I302" s="3"/>
      <c r="J302" s="3"/>
      <c r="K302" s="3"/>
      <c r="L302" s="3"/>
      <c r="M302" s="3"/>
    </row>
    <row r="303" spans="4:13" s="1" customFormat="1" ht="12.75">
      <c r="D303" s="3"/>
      <c r="E303" s="3"/>
      <c r="F303" s="3"/>
      <c r="G303" s="3"/>
      <c r="H303" s="3"/>
      <c r="I303" s="3"/>
      <c r="J303" s="3"/>
      <c r="K303" s="3"/>
      <c r="L303" s="3"/>
      <c r="M303" s="3"/>
    </row>
    <row r="304" spans="4:13" s="1" customFormat="1" ht="12.75">
      <c r="D304" s="3"/>
      <c r="E304" s="3"/>
      <c r="F304" s="3"/>
      <c r="G304" s="3"/>
      <c r="H304" s="3"/>
      <c r="I304" s="3"/>
      <c r="J304" s="3"/>
      <c r="K304" s="3"/>
      <c r="L304" s="3"/>
      <c r="M304" s="3"/>
    </row>
    <row r="305" spans="4:13" s="1" customFormat="1" ht="12.75">
      <c r="D305" s="3"/>
      <c r="E305" s="3"/>
      <c r="F305" s="3"/>
      <c r="G305" s="3"/>
      <c r="H305" s="3"/>
      <c r="I305" s="3"/>
      <c r="J305" s="3"/>
      <c r="K305" s="3"/>
      <c r="L305" s="3"/>
      <c r="M305" s="3"/>
    </row>
    <row r="306" spans="4:13" s="1" customFormat="1" ht="12.75">
      <c r="D306" s="3"/>
      <c r="E306" s="3"/>
      <c r="F306" s="3"/>
      <c r="G306" s="3"/>
      <c r="H306" s="3"/>
      <c r="I306" s="3"/>
      <c r="J306" s="3"/>
      <c r="K306" s="3"/>
      <c r="L306" s="3"/>
      <c r="M306" s="3"/>
    </row>
    <row r="307" spans="4:13" s="1" customFormat="1" ht="12.75">
      <c r="D307" s="3"/>
      <c r="E307" s="3"/>
      <c r="F307" s="3"/>
      <c r="G307" s="3"/>
      <c r="H307" s="3"/>
      <c r="I307" s="3"/>
      <c r="J307" s="3"/>
      <c r="K307" s="3"/>
      <c r="L307" s="3"/>
      <c r="M307" s="3"/>
    </row>
    <row r="308" spans="4:13" s="1" customFormat="1" ht="12.75">
      <c r="D308" s="3"/>
      <c r="E308" s="3"/>
      <c r="F308" s="3"/>
      <c r="G308" s="3"/>
      <c r="H308" s="3"/>
      <c r="I308" s="3"/>
      <c r="J308" s="3"/>
      <c r="K308" s="3"/>
      <c r="L308" s="3"/>
      <c r="M308" s="3"/>
    </row>
    <row r="309" spans="4:13" s="1" customFormat="1" ht="12.75">
      <c r="D309" s="3"/>
      <c r="E309" s="3"/>
      <c r="F309" s="3"/>
      <c r="G309" s="3"/>
      <c r="H309" s="3"/>
      <c r="I309" s="3"/>
      <c r="J309" s="3"/>
      <c r="K309" s="3"/>
      <c r="L309" s="3"/>
      <c r="M309" s="3"/>
    </row>
    <row r="310" spans="4:13" s="1" customFormat="1" ht="12.75">
      <c r="D310" s="3"/>
      <c r="E310" s="3"/>
      <c r="F310" s="3"/>
      <c r="G310" s="3"/>
      <c r="H310" s="3"/>
      <c r="I310" s="3"/>
      <c r="J310" s="3"/>
      <c r="K310" s="3"/>
      <c r="L310" s="3"/>
      <c r="M310" s="3"/>
    </row>
    <row r="311" spans="4:13" s="1" customFormat="1" ht="12.75">
      <c r="D311" s="3"/>
      <c r="E311" s="3"/>
      <c r="F311" s="3"/>
      <c r="G311" s="3"/>
      <c r="H311" s="3"/>
      <c r="I311" s="3"/>
      <c r="J311" s="3"/>
      <c r="K311" s="3"/>
      <c r="L311" s="3"/>
      <c r="M311" s="3"/>
    </row>
    <row r="312" spans="4:13" s="1" customFormat="1" ht="12.75">
      <c r="D312" s="3"/>
      <c r="E312" s="3"/>
      <c r="F312" s="3"/>
      <c r="G312" s="3"/>
      <c r="H312" s="3"/>
      <c r="I312" s="3"/>
      <c r="J312" s="3"/>
      <c r="K312" s="3"/>
      <c r="L312" s="3"/>
      <c r="M312" s="3"/>
    </row>
    <row r="313" spans="4:13" s="1" customFormat="1" ht="12.75">
      <c r="D313" s="3"/>
      <c r="E313" s="3"/>
      <c r="F313" s="3"/>
      <c r="G313" s="3"/>
      <c r="H313" s="3"/>
      <c r="I313" s="3"/>
      <c r="J313" s="3"/>
      <c r="K313" s="3"/>
      <c r="L313" s="3"/>
      <c r="M313" s="3"/>
    </row>
    <row r="314" spans="4:13" s="1" customFormat="1" ht="12.75">
      <c r="D314" s="3"/>
      <c r="E314" s="3"/>
      <c r="F314" s="3"/>
      <c r="G314" s="3"/>
      <c r="H314" s="3"/>
      <c r="I314" s="3"/>
      <c r="J314" s="3"/>
      <c r="K314" s="3"/>
      <c r="L314" s="3"/>
      <c r="M314" s="3"/>
    </row>
    <row r="315" spans="4:13" s="1" customFormat="1" ht="12.75">
      <c r="D315" s="3"/>
      <c r="E315" s="3"/>
      <c r="F315" s="3"/>
      <c r="G315" s="3"/>
      <c r="H315" s="3"/>
      <c r="I315" s="3"/>
      <c r="J315" s="3"/>
      <c r="K315" s="3"/>
      <c r="L315" s="3"/>
      <c r="M315" s="3"/>
    </row>
    <row r="316" spans="4:13" s="1" customFormat="1" ht="12.75">
      <c r="D316" s="3"/>
      <c r="E316" s="3"/>
      <c r="F316" s="3"/>
      <c r="G316" s="3"/>
      <c r="H316" s="3"/>
      <c r="I316" s="3"/>
      <c r="J316" s="3"/>
      <c r="K316" s="3"/>
      <c r="L316" s="3"/>
      <c r="M316" s="3"/>
    </row>
    <row r="317" spans="4:13" s="1" customFormat="1" ht="12.75">
      <c r="D317" s="3"/>
      <c r="E317" s="3"/>
      <c r="F317" s="3"/>
      <c r="G317" s="3"/>
      <c r="H317" s="3"/>
      <c r="I317" s="3"/>
      <c r="J317" s="3"/>
      <c r="K317" s="3"/>
      <c r="L317" s="3"/>
      <c r="M317" s="3"/>
    </row>
    <row r="318" spans="4:13" s="1" customFormat="1" ht="12.75">
      <c r="D318" s="3"/>
      <c r="E318" s="3"/>
      <c r="F318" s="3"/>
      <c r="G318" s="3"/>
      <c r="H318" s="3"/>
      <c r="I318" s="3"/>
      <c r="J318" s="3"/>
      <c r="K318" s="3"/>
      <c r="L318" s="3"/>
      <c r="M318" s="3"/>
    </row>
    <row r="319" spans="4:13" s="1" customFormat="1" ht="12.75">
      <c r="D319" s="3"/>
      <c r="E319" s="3"/>
      <c r="F319" s="3"/>
      <c r="G319" s="3"/>
      <c r="H319" s="3"/>
      <c r="I319" s="3"/>
      <c r="J319" s="3"/>
      <c r="K319" s="3"/>
      <c r="L319" s="3"/>
      <c r="M319" s="3"/>
    </row>
    <row r="320" spans="4:13" s="1" customFormat="1" ht="12.75">
      <c r="D320" s="3"/>
      <c r="E320" s="3"/>
      <c r="F320" s="3"/>
      <c r="G320" s="3"/>
      <c r="H320" s="3"/>
      <c r="I320" s="3"/>
      <c r="J320" s="3"/>
      <c r="K320" s="3"/>
      <c r="L320" s="3"/>
      <c r="M320" s="3"/>
    </row>
    <row r="321" spans="4:13" s="1" customFormat="1" ht="12.75">
      <c r="D321" s="3"/>
      <c r="E321" s="3"/>
      <c r="F321" s="3"/>
      <c r="G321" s="3"/>
      <c r="H321" s="3"/>
      <c r="I321" s="3"/>
      <c r="J321" s="3"/>
      <c r="K321" s="3"/>
      <c r="L321" s="3"/>
      <c r="M321" s="3"/>
    </row>
    <row r="322" spans="4:13" s="1" customFormat="1" ht="12.75">
      <c r="D322" s="3"/>
      <c r="E322" s="3"/>
      <c r="F322" s="3"/>
      <c r="G322" s="3"/>
      <c r="H322" s="3"/>
      <c r="I322" s="3"/>
      <c r="J322" s="3"/>
      <c r="K322" s="3"/>
      <c r="L322" s="3"/>
      <c r="M322" s="3"/>
    </row>
    <row r="323" spans="4:13" s="1" customFormat="1" ht="12.75">
      <c r="D323" s="3"/>
      <c r="E323" s="3"/>
      <c r="F323" s="3"/>
      <c r="G323" s="3"/>
      <c r="H323" s="3"/>
      <c r="I323" s="3"/>
      <c r="J323" s="3"/>
      <c r="K323" s="3"/>
      <c r="L323" s="3"/>
      <c r="M323" s="3"/>
    </row>
    <row r="324" spans="4:13" s="1" customFormat="1" ht="12.75">
      <c r="D324" s="3"/>
      <c r="E324" s="3"/>
      <c r="F324" s="3"/>
      <c r="G324" s="3"/>
      <c r="H324" s="3"/>
      <c r="I324" s="3"/>
      <c r="J324" s="3"/>
      <c r="K324" s="3"/>
      <c r="L324" s="3"/>
      <c r="M324" s="3"/>
    </row>
    <row r="325" spans="4:13" s="1" customFormat="1" ht="12.75">
      <c r="D325" s="3"/>
      <c r="E325" s="3"/>
      <c r="F325" s="3"/>
      <c r="G325" s="3"/>
      <c r="H325" s="3"/>
      <c r="I325" s="3"/>
      <c r="J325" s="3"/>
      <c r="K325" s="3"/>
      <c r="L325" s="3"/>
      <c r="M325" s="3"/>
    </row>
    <row r="326" spans="4:13" s="1" customFormat="1" ht="12.75">
      <c r="D326" s="3"/>
      <c r="E326" s="3"/>
      <c r="F326" s="3"/>
      <c r="G326" s="3"/>
      <c r="H326" s="3"/>
      <c r="I326" s="3"/>
      <c r="J326" s="3"/>
      <c r="K326" s="3"/>
      <c r="L326" s="3"/>
      <c r="M326" s="3"/>
    </row>
    <row r="327" spans="4:13" s="1" customFormat="1" ht="12.75">
      <c r="D327" s="3"/>
      <c r="E327" s="3"/>
      <c r="F327" s="3"/>
      <c r="G327" s="3"/>
      <c r="H327" s="3"/>
      <c r="I327" s="3"/>
      <c r="J327" s="3"/>
      <c r="K327" s="3"/>
      <c r="L327" s="3"/>
      <c r="M327" s="3"/>
    </row>
    <row r="328" spans="4:13" s="1" customFormat="1" ht="12.75">
      <c r="D328" s="3"/>
      <c r="E328" s="3"/>
      <c r="F328" s="3"/>
      <c r="G328" s="3"/>
      <c r="H328" s="3"/>
      <c r="I328" s="3"/>
      <c r="J328" s="3"/>
      <c r="K328" s="3"/>
      <c r="L328" s="3"/>
      <c r="M328" s="3"/>
    </row>
    <row r="329" spans="4:13" s="1" customFormat="1" ht="12.75">
      <c r="D329" s="3"/>
      <c r="E329" s="3"/>
      <c r="F329" s="3"/>
      <c r="G329" s="3"/>
      <c r="H329" s="3"/>
      <c r="I329" s="3"/>
      <c r="J329" s="3"/>
      <c r="K329" s="3"/>
      <c r="L329" s="3"/>
      <c r="M329" s="3"/>
    </row>
    <row r="330" spans="4:13" s="1" customFormat="1" ht="12.75">
      <c r="D330" s="3"/>
      <c r="E330" s="3"/>
      <c r="F330" s="3"/>
      <c r="G330" s="3"/>
      <c r="H330" s="3"/>
      <c r="I330" s="3"/>
      <c r="J330" s="3"/>
      <c r="K330" s="3"/>
      <c r="L330" s="3"/>
      <c r="M330" s="3"/>
    </row>
    <row r="331" spans="4:13" s="1" customFormat="1" ht="12.75">
      <c r="D331" s="3"/>
      <c r="E331" s="3"/>
      <c r="F331" s="3"/>
      <c r="G331" s="3"/>
      <c r="H331" s="3"/>
      <c r="I331" s="3"/>
      <c r="J331" s="3"/>
      <c r="K331" s="3"/>
      <c r="L331" s="3"/>
      <c r="M331" s="3"/>
    </row>
    <row r="332" spans="4:13" s="1" customFormat="1" ht="12.75">
      <c r="D332" s="3"/>
      <c r="E332" s="3"/>
      <c r="F332" s="3"/>
      <c r="G332" s="3"/>
      <c r="H332" s="3"/>
      <c r="I332" s="3"/>
      <c r="J332" s="3"/>
      <c r="K332" s="3"/>
      <c r="L332" s="3"/>
      <c r="M332" s="3"/>
    </row>
    <row r="333" spans="4:13" s="1" customFormat="1" ht="12.75">
      <c r="D333" s="3"/>
      <c r="E333" s="3"/>
      <c r="F333" s="3"/>
      <c r="G333" s="3"/>
      <c r="H333" s="3"/>
      <c r="I333" s="3"/>
      <c r="J333" s="3"/>
      <c r="K333" s="3"/>
      <c r="L333" s="3"/>
      <c r="M333" s="3"/>
    </row>
    <row r="334" spans="4:13" s="1" customFormat="1" ht="12.75">
      <c r="D334" s="3"/>
      <c r="E334" s="3"/>
      <c r="F334" s="3"/>
      <c r="G334" s="3"/>
      <c r="H334" s="3"/>
      <c r="I334" s="3"/>
      <c r="J334" s="3"/>
      <c r="K334" s="3"/>
      <c r="L334" s="3"/>
      <c r="M334" s="3"/>
    </row>
    <row r="335" spans="4:13" s="1" customFormat="1" ht="12.75">
      <c r="D335" s="3"/>
      <c r="E335" s="3"/>
      <c r="F335" s="3"/>
      <c r="G335" s="3"/>
      <c r="H335" s="3"/>
      <c r="I335" s="3"/>
      <c r="J335" s="3"/>
      <c r="K335" s="3"/>
      <c r="L335" s="3"/>
      <c r="M335" s="3"/>
    </row>
    <row r="336" spans="4:13" s="1" customFormat="1" ht="12.75">
      <c r="D336" s="3"/>
      <c r="E336" s="3"/>
      <c r="F336" s="3"/>
      <c r="G336" s="3"/>
      <c r="H336" s="3"/>
      <c r="I336" s="3"/>
      <c r="J336" s="3"/>
      <c r="K336" s="3"/>
      <c r="L336" s="3"/>
      <c r="M336" s="3"/>
    </row>
    <row r="337" spans="4:13" s="1" customFormat="1" ht="12.75">
      <c r="D337" s="3"/>
      <c r="E337" s="3"/>
      <c r="F337" s="3"/>
      <c r="G337" s="3"/>
      <c r="H337" s="3"/>
      <c r="I337" s="3"/>
      <c r="J337" s="3"/>
      <c r="K337" s="3"/>
      <c r="L337" s="3"/>
      <c r="M337" s="3"/>
    </row>
    <row r="338" spans="4:13" s="1" customFormat="1" ht="12.75">
      <c r="D338" s="3"/>
      <c r="E338" s="3"/>
      <c r="F338" s="3"/>
      <c r="G338" s="3"/>
      <c r="H338" s="3"/>
      <c r="I338" s="3"/>
      <c r="J338" s="3"/>
      <c r="K338" s="3"/>
      <c r="L338" s="3"/>
      <c r="M338" s="3"/>
    </row>
    <row r="339" spans="4:13" s="1" customFormat="1" ht="12.75">
      <c r="D339" s="3"/>
      <c r="E339" s="3"/>
      <c r="F339" s="3"/>
      <c r="G339" s="3"/>
      <c r="H339" s="3"/>
      <c r="I339" s="3"/>
      <c r="J339" s="3"/>
      <c r="K339" s="3"/>
      <c r="L339" s="3"/>
      <c r="M339" s="3"/>
    </row>
    <row r="340" spans="4:13" s="1" customFormat="1" ht="12.75">
      <c r="D340" s="3"/>
      <c r="E340" s="3"/>
      <c r="F340" s="3"/>
      <c r="G340" s="3"/>
      <c r="H340" s="3"/>
      <c r="I340" s="3"/>
      <c r="J340" s="3"/>
      <c r="K340" s="3"/>
      <c r="L340" s="3"/>
      <c r="M340" s="3"/>
    </row>
    <row r="341" spans="4:13" s="1" customFormat="1" ht="12.75">
      <c r="D341" s="3"/>
      <c r="E341" s="3"/>
      <c r="F341" s="3"/>
      <c r="G341" s="3"/>
      <c r="H341" s="3"/>
      <c r="I341" s="3"/>
      <c r="J341" s="3"/>
      <c r="K341" s="3"/>
      <c r="L341" s="3"/>
      <c r="M341" s="3"/>
    </row>
    <row r="342" spans="4:13" s="1" customFormat="1" ht="12.75">
      <c r="D342" s="3"/>
      <c r="E342" s="3"/>
      <c r="F342" s="3"/>
      <c r="G342" s="3"/>
      <c r="H342" s="3"/>
      <c r="I342" s="3"/>
      <c r="J342" s="3"/>
      <c r="K342" s="3"/>
      <c r="L342" s="3"/>
      <c r="M342" s="3"/>
    </row>
    <row r="343" spans="4:13" s="1" customFormat="1" ht="12.75">
      <c r="D343" s="3"/>
      <c r="E343" s="3"/>
      <c r="F343" s="3"/>
      <c r="G343" s="3"/>
      <c r="H343" s="3"/>
      <c r="I343" s="3"/>
      <c r="J343" s="3"/>
      <c r="K343" s="3"/>
      <c r="L343" s="3"/>
      <c r="M343" s="3"/>
    </row>
    <row r="344" spans="4:13" s="1" customFormat="1" ht="12.75">
      <c r="D344" s="3"/>
      <c r="E344" s="3"/>
      <c r="F344" s="3"/>
      <c r="G344" s="3"/>
      <c r="H344" s="3"/>
      <c r="I344" s="3"/>
      <c r="J344" s="3"/>
      <c r="K344" s="3"/>
      <c r="L344" s="3"/>
      <c r="M344" s="3"/>
    </row>
    <row r="345" spans="4:13" s="1" customFormat="1" ht="12.75">
      <c r="D345" s="3"/>
      <c r="E345" s="3"/>
      <c r="F345" s="3"/>
      <c r="G345" s="3"/>
      <c r="H345" s="3"/>
      <c r="I345" s="3"/>
      <c r="J345" s="3"/>
      <c r="K345" s="3"/>
      <c r="L345" s="3"/>
      <c r="M345" s="3"/>
    </row>
    <row r="346" spans="4:13" s="1" customFormat="1" ht="12.75">
      <c r="D346" s="3"/>
      <c r="E346" s="3"/>
      <c r="F346" s="3"/>
      <c r="G346" s="3"/>
      <c r="H346" s="3"/>
      <c r="I346" s="3"/>
      <c r="J346" s="3"/>
      <c r="K346" s="3"/>
      <c r="L346" s="3"/>
      <c r="M346" s="3"/>
    </row>
    <row r="347" spans="4:13" s="1" customFormat="1" ht="12.75">
      <c r="D347" s="3"/>
      <c r="E347" s="3"/>
      <c r="F347" s="3"/>
      <c r="G347" s="3"/>
      <c r="H347" s="3"/>
      <c r="I347" s="3"/>
      <c r="J347" s="3"/>
      <c r="K347" s="3"/>
      <c r="L347" s="3"/>
      <c r="M347" s="3"/>
    </row>
    <row r="348" spans="4:13" s="1" customFormat="1" ht="12.75">
      <c r="D348" s="3"/>
      <c r="E348" s="3"/>
      <c r="F348" s="3"/>
      <c r="G348" s="3"/>
      <c r="H348" s="3"/>
      <c r="I348" s="3"/>
      <c r="J348" s="3"/>
      <c r="K348" s="3"/>
      <c r="L348" s="3"/>
      <c r="M348" s="3"/>
    </row>
    <row r="349" spans="4:13" s="1" customFormat="1" ht="12.75">
      <c r="D349" s="3"/>
      <c r="E349" s="3"/>
      <c r="F349" s="3"/>
      <c r="G349" s="3"/>
      <c r="H349" s="3"/>
      <c r="I349" s="3"/>
      <c r="J349" s="3"/>
      <c r="K349" s="3"/>
      <c r="L349" s="3"/>
      <c r="M349" s="3"/>
    </row>
    <row r="350" spans="4:13" s="1" customFormat="1" ht="12.75">
      <c r="D350" s="3"/>
      <c r="E350" s="3"/>
      <c r="F350" s="3"/>
      <c r="G350" s="3"/>
      <c r="H350" s="3"/>
      <c r="I350" s="3"/>
      <c r="J350" s="3"/>
      <c r="K350" s="3"/>
      <c r="L350" s="3"/>
      <c r="M350" s="3"/>
    </row>
    <row r="351" spans="4:13" s="1" customFormat="1" ht="12.75">
      <c r="D351" s="3"/>
      <c r="E351" s="3"/>
      <c r="F351" s="3"/>
      <c r="G351" s="3"/>
      <c r="H351" s="3"/>
      <c r="I351" s="3"/>
      <c r="J351" s="3"/>
      <c r="K351" s="3"/>
      <c r="L351" s="3"/>
      <c r="M351" s="3"/>
    </row>
    <row r="352" spans="4:13" s="1" customFormat="1" ht="12.75">
      <c r="D352" s="3"/>
      <c r="E352" s="3"/>
      <c r="F352" s="3"/>
      <c r="G352" s="3"/>
      <c r="H352" s="3"/>
      <c r="I352" s="3"/>
      <c r="J352" s="3"/>
      <c r="K352" s="3"/>
      <c r="L352" s="3"/>
      <c r="M352" s="3"/>
    </row>
    <row r="353" spans="4:13" s="1" customFormat="1" ht="12.75">
      <c r="D353" s="3"/>
      <c r="E353" s="3"/>
      <c r="F353" s="3"/>
      <c r="G353" s="3"/>
      <c r="H353" s="3"/>
      <c r="I353" s="3"/>
      <c r="J353" s="3"/>
      <c r="K353" s="3"/>
      <c r="L353" s="3"/>
      <c r="M353" s="3"/>
    </row>
    <row r="354" spans="4:13" s="1" customFormat="1" ht="12.75">
      <c r="D354" s="3"/>
      <c r="E354" s="3"/>
      <c r="F354" s="3"/>
      <c r="G354" s="3"/>
      <c r="H354" s="3"/>
      <c r="I354" s="3"/>
      <c r="J354" s="3"/>
      <c r="K354" s="3"/>
      <c r="L354" s="3"/>
      <c r="M354" s="3"/>
    </row>
    <row r="355" spans="4:13" s="1" customFormat="1" ht="12.75">
      <c r="D355" s="3"/>
      <c r="E355" s="3"/>
      <c r="F355" s="3"/>
      <c r="G355" s="3"/>
      <c r="H355" s="3"/>
      <c r="I355" s="3"/>
      <c r="J355" s="3"/>
      <c r="K355" s="3"/>
      <c r="L355" s="3"/>
      <c r="M355" s="3"/>
    </row>
    <row r="356" spans="4:13" s="1" customFormat="1" ht="12.75">
      <c r="D356" s="3"/>
      <c r="E356" s="3"/>
      <c r="F356" s="3"/>
      <c r="G356" s="3"/>
      <c r="H356" s="3"/>
      <c r="I356" s="3"/>
      <c r="J356" s="3"/>
      <c r="K356" s="3"/>
      <c r="L356" s="3"/>
      <c r="M356" s="3"/>
    </row>
    <row r="357" spans="4:13" s="1" customFormat="1" ht="12.75">
      <c r="D357" s="3"/>
      <c r="E357" s="3"/>
      <c r="F357" s="3"/>
      <c r="G357" s="3"/>
      <c r="H357" s="3"/>
      <c r="I357" s="3"/>
      <c r="J357" s="3"/>
      <c r="K357" s="3"/>
      <c r="L357" s="3"/>
      <c r="M357" s="3"/>
    </row>
    <row r="358" spans="4:13" s="1" customFormat="1" ht="12.75">
      <c r="D358" s="3"/>
      <c r="E358" s="3"/>
      <c r="F358" s="3"/>
      <c r="G358" s="3"/>
      <c r="H358" s="3"/>
      <c r="I358" s="3"/>
      <c r="J358" s="3"/>
      <c r="K358" s="3"/>
      <c r="L358" s="3"/>
      <c r="M358" s="3"/>
    </row>
    <row r="359" spans="4:13" s="1" customFormat="1" ht="12.75">
      <c r="D359" s="3"/>
      <c r="E359" s="3"/>
      <c r="F359" s="3"/>
      <c r="G359" s="3"/>
      <c r="H359" s="3"/>
      <c r="I359" s="3"/>
      <c r="J359" s="3"/>
      <c r="K359" s="3"/>
      <c r="L359" s="3"/>
      <c r="M359" s="3"/>
    </row>
    <row r="360" spans="4:13" s="1" customFormat="1" ht="12.75">
      <c r="D360" s="3"/>
      <c r="E360" s="3"/>
      <c r="F360" s="3"/>
      <c r="G360" s="3"/>
      <c r="H360" s="3"/>
      <c r="I360" s="3"/>
      <c r="J360" s="3"/>
      <c r="K360" s="3"/>
      <c r="L360" s="3"/>
      <c r="M360" s="3"/>
    </row>
    <row r="361" spans="4:13" s="1" customFormat="1" ht="12.75">
      <c r="D361" s="3"/>
      <c r="E361" s="3"/>
      <c r="F361" s="3"/>
      <c r="G361" s="3"/>
      <c r="H361" s="3"/>
      <c r="I361" s="3"/>
      <c r="J361" s="3"/>
      <c r="K361" s="3"/>
      <c r="L361" s="3"/>
      <c r="M361" s="3"/>
    </row>
    <row r="362" spans="4:13" s="1" customFormat="1" ht="12.75">
      <c r="D362" s="3"/>
      <c r="E362" s="3"/>
      <c r="F362" s="3"/>
      <c r="G362" s="3"/>
      <c r="H362" s="3"/>
      <c r="I362" s="3"/>
      <c r="J362" s="3"/>
      <c r="K362" s="3"/>
      <c r="L362" s="3"/>
      <c r="M362" s="3"/>
    </row>
    <row r="363" spans="4:13" s="1" customFormat="1" ht="12.75">
      <c r="D363" s="3"/>
      <c r="E363" s="3"/>
      <c r="F363" s="3"/>
      <c r="G363" s="3"/>
      <c r="H363" s="3"/>
      <c r="I363" s="3"/>
      <c r="J363" s="3"/>
      <c r="K363" s="3"/>
      <c r="L363" s="3"/>
      <c r="M363" s="3"/>
    </row>
    <row r="364" spans="4:13" s="1" customFormat="1" ht="12.75">
      <c r="D364" s="3"/>
      <c r="E364" s="3"/>
      <c r="F364" s="3"/>
      <c r="G364" s="3"/>
      <c r="H364" s="3"/>
      <c r="I364" s="3"/>
      <c r="J364" s="3"/>
      <c r="K364" s="3"/>
      <c r="L364" s="3"/>
      <c r="M364" s="3"/>
    </row>
    <row r="365" spans="4:13" s="1" customFormat="1" ht="12.75">
      <c r="D365" s="3"/>
      <c r="E365" s="3"/>
      <c r="F365" s="3"/>
      <c r="G365" s="3"/>
      <c r="H365" s="3"/>
      <c r="I365" s="3"/>
      <c r="J365" s="3"/>
      <c r="K365" s="3"/>
      <c r="L365" s="3"/>
      <c r="M365" s="3"/>
    </row>
    <row r="366" spans="4:13" s="1" customFormat="1" ht="12.75">
      <c r="D366" s="3"/>
      <c r="E366" s="3"/>
      <c r="F366" s="3"/>
      <c r="G366" s="3"/>
      <c r="H366" s="3"/>
      <c r="I366" s="3"/>
      <c r="J366" s="3"/>
      <c r="K366" s="3"/>
      <c r="L366" s="3"/>
      <c r="M366" s="3"/>
    </row>
    <row r="367" spans="4:13" s="1" customFormat="1" ht="12.75">
      <c r="D367" s="3"/>
      <c r="E367" s="3"/>
      <c r="F367" s="3"/>
      <c r="G367" s="3"/>
      <c r="H367" s="3"/>
      <c r="I367" s="3"/>
      <c r="J367" s="3"/>
      <c r="K367" s="3"/>
      <c r="L367" s="3"/>
      <c r="M367" s="3"/>
    </row>
    <row r="368" spans="4:13" s="1" customFormat="1" ht="12.75">
      <c r="D368" s="3"/>
      <c r="E368" s="3"/>
      <c r="F368" s="3"/>
      <c r="G368" s="3"/>
      <c r="H368" s="3"/>
      <c r="I368" s="3"/>
      <c r="J368" s="3"/>
      <c r="K368" s="3"/>
      <c r="L368" s="3"/>
      <c r="M368" s="3"/>
    </row>
    <row r="369" spans="4:13" s="1" customFormat="1" ht="12.75">
      <c r="D369" s="3"/>
      <c r="E369" s="3"/>
      <c r="F369" s="3"/>
      <c r="G369" s="3"/>
      <c r="H369" s="3"/>
      <c r="I369" s="3"/>
      <c r="J369" s="3"/>
      <c r="K369" s="3"/>
      <c r="L369" s="3"/>
      <c r="M369" s="3"/>
    </row>
    <row r="370" spans="4:13" s="1" customFormat="1" ht="12.75">
      <c r="D370" s="3"/>
      <c r="E370" s="3"/>
      <c r="F370" s="3"/>
      <c r="G370" s="3"/>
      <c r="H370" s="3"/>
      <c r="I370" s="3"/>
      <c r="J370" s="3"/>
      <c r="K370" s="3"/>
      <c r="L370" s="3"/>
      <c r="M370" s="3"/>
    </row>
    <row r="371" spans="4:13" s="1" customFormat="1" ht="12.75">
      <c r="D371" s="3"/>
      <c r="E371" s="3"/>
      <c r="F371" s="3"/>
      <c r="G371" s="3"/>
      <c r="H371" s="3"/>
      <c r="I371" s="3"/>
      <c r="J371" s="3"/>
      <c r="K371" s="3"/>
      <c r="L371" s="3"/>
      <c r="M371" s="3"/>
    </row>
    <row r="372" spans="4:13" s="1" customFormat="1" ht="12.75">
      <c r="D372" s="3"/>
      <c r="E372" s="3"/>
      <c r="F372" s="3"/>
      <c r="G372" s="3"/>
      <c r="H372" s="3"/>
      <c r="I372" s="3"/>
      <c r="J372" s="3"/>
      <c r="K372" s="3"/>
      <c r="L372" s="3"/>
      <c r="M372" s="3"/>
    </row>
    <row r="373" spans="4:13" s="1" customFormat="1" ht="12.75">
      <c r="D373" s="3"/>
      <c r="E373" s="3"/>
      <c r="F373" s="3"/>
      <c r="G373" s="3"/>
      <c r="H373" s="3"/>
      <c r="I373" s="3"/>
      <c r="J373" s="3"/>
      <c r="K373" s="3"/>
      <c r="L373" s="3"/>
      <c r="M373" s="3"/>
    </row>
    <row r="374" spans="4:13" s="1" customFormat="1" ht="12.75">
      <c r="D374" s="3"/>
      <c r="E374" s="3"/>
      <c r="F374" s="3"/>
      <c r="G374" s="3"/>
      <c r="H374" s="3"/>
      <c r="I374" s="3"/>
      <c r="J374" s="3"/>
      <c r="K374" s="3"/>
      <c r="L374" s="3"/>
      <c r="M374" s="3"/>
    </row>
    <row r="375" spans="4:13" s="1" customFormat="1" ht="12.75">
      <c r="D375" s="3"/>
      <c r="E375" s="3"/>
      <c r="F375" s="3"/>
      <c r="G375" s="3"/>
      <c r="H375" s="3"/>
      <c r="I375" s="3"/>
      <c r="J375" s="3"/>
      <c r="K375" s="3"/>
      <c r="L375" s="3"/>
      <c r="M375" s="3"/>
    </row>
    <row r="376" spans="4:13" s="1" customFormat="1" ht="12.75">
      <c r="D376" s="3"/>
      <c r="E376" s="3"/>
      <c r="F376" s="3"/>
      <c r="G376" s="3"/>
      <c r="H376" s="3"/>
      <c r="I376" s="3"/>
      <c r="J376" s="3"/>
      <c r="K376" s="3"/>
      <c r="L376" s="3"/>
      <c r="M376" s="3"/>
    </row>
    <row r="377" spans="4:13" s="1" customFormat="1" ht="12.75">
      <c r="D377" s="3"/>
      <c r="E377" s="3"/>
      <c r="F377" s="3"/>
      <c r="G377" s="3"/>
      <c r="H377" s="3"/>
      <c r="I377" s="3"/>
      <c r="J377" s="3"/>
      <c r="K377" s="3"/>
      <c r="L377" s="3"/>
      <c r="M377" s="3"/>
    </row>
    <row r="378" spans="4:13" s="1" customFormat="1" ht="12.75">
      <c r="D378" s="3"/>
      <c r="E378" s="3"/>
      <c r="F378" s="3"/>
      <c r="G378" s="3"/>
      <c r="H378" s="3"/>
      <c r="I378" s="3"/>
      <c r="J378" s="3"/>
      <c r="K378" s="3"/>
      <c r="L378" s="3"/>
      <c r="M378" s="3"/>
    </row>
    <row r="379" spans="4:13" s="1" customFormat="1" ht="12.75">
      <c r="D379" s="3"/>
      <c r="E379" s="3"/>
      <c r="F379" s="3"/>
      <c r="G379" s="3"/>
      <c r="H379" s="3"/>
      <c r="I379" s="3"/>
      <c r="J379" s="3"/>
      <c r="K379" s="3"/>
      <c r="L379" s="3"/>
      <c r="M379" s="3"/>
    </row>
    <row r="380" spans="4:13" s="1" customFormat="1" ht="12.75">
      <c r="D380" s="3"/>
      <c r="E380" s="3"/>
      <c r="F380" s="3"/>
      <c r="G380" s="3"/>
      <c r="H380" s="3"/>
      <c r="I380" s="3"/>
      <c r="J380" s="3"/>
      <c r="K380" s="3"/>
      <c r="L380" s="3"/>
      <c r="M380" s="3"/>
    </row>
    <row r="381" spans="4:13" s="1" customFormat="1" ht="12.75">
      <c r="D381" s="3"/>
      <c r="E381" s="3"/>
      <c r="F381" s="3"/>
      <c r="G381" s="3"/>
      <c r="H381" s="3"/>
      <c r="I381" s="3"/>
      <c r="J381" s="3"/>
      <c r="K381" s="3"/>
      <c r="L381" s="3"/>
      <c r="M381" s="3"/>
    </row>
    <row r="382" spans="4:13" s="1" customFormat="1" ht="12.75">
      <c r="D382" s="3"/>
      <c r="E382" s="3"/>
      <c r="F382" s="3"/>
      <c r="G382" s="3"/>
      <c r="H382" s="3"/>
      <c r="I382" s="3"/>
      <c r="J382" s="3"/>
      <c r="K382" s="3"/>
      <c r="L382" s="3"/>
      <c r="M382" s="3"/>
    </row>
    <row r="383" spans="4:13" s="1" customFormat="1" ht="12.75">
      <c r="D383" s="3"/>
      <c r="E383" s="3"/>
      <c r="F383" s="3"/>
      <c r="G383" s="3"/>
      <c r="H383" s="3"/>
      <c r="I383" s="3"/>
      <c r="J383" s="3"/>
      <c r="K383" s="3"/>
      <c r="L383" s="3"/>
      <c r="M383" s="3"/>
    </row>
    <row r="384" spans="4:13" s="1" customFormat="1" ht="12.75">
      <c r="D384" s="3"/>
      <c r="E384" s="3"/>
      <c r="F384" s="3"/>
      <c r="G384" s="3"/>
      <c r="H384" s="3"/>
      <c r="I384" s="3"/>
      <c r="J384" s="3"/>
      <c r="K384" s="3"/>
      <c r="L384" s="3"/>
      <c r="M384" s="3"/>
    </row>
    <row r="385" spans="4:13" s="1" customFormat="1" ht="12.75">
      <c r="D385" s="3"/>
      <c r="E385" s="3"/>
      <c r="F385" s="3"/>
      <c r="G385" s="3"/>
      <c r="H385" s="3"/>
      <c r="I385" s="3"/>
      <c r="J385" s="3"/>
      <c r="K385" s="3"/>
      <c r="L385" s="3"/>
      <c r="M385" s="3"/>
    </row>
    <row r="386" spans="4:13" s="1" customFormat="1" ht="12.75">
      <c r="D386" s="3"/>
      <c r="E386" s="3"/>
      <c r="F386" s="3"/>
      <c r="G386" s="3"/>
      <c r="H386" s="3"/>
      <c r="I386" s="3"/>
      <c r="J386" s="3"/>
      <c r="K386" s="3"/>
      <c r="L386" s="3"/>
      <c r="M386" s="3"/>
    </row>
    <row r="387" spans="4:13" s="1" customFormat="1" ht="12.75">
      <c r="D387" s="3"/>
      <c r="E387" s="3"/>
      <c r="F387" s="3"/>
      <c r="G387" s="3"/>
      <c r="H387" s="3"/>
      <c r="I387" s="3"/>
      <c r="J387" s="3"/>
      <c r="K387" s="3"/>
      <c r="L387" s="3"/>
      <c r="M387" s="3"/>
    </row>
    <row r="388" spans="4:13" s="1" customFormat="1" ht="12.75">
      <c r="D388" s="3"/>
      <c r="E388" s="3"/>
      <c r="F388" s="3"/>
      <c r="G388" s="3"/>
      <c r="H388" s="3"/>
      <c r="I388" s="3"/>
      <c r="J388" s="3"/>
      <c r="K388" s="3"/>
      <c r="L388" s="3"/>
      <c r="M388" s="3"/>
    </row>
    <row r="389" spans="4:13" s="1" customFormat="1" ht="12.75">
      <c r="D389" s="3"/>
      <c r="E389" s="3"/>
      <c r="F389" s="3"/>
      <c r="G389" s="3"/>
      <c r="H389" s="3"/>
      <c r="I389" s="3"/>
      <c r="J389" s="3"/>
      <c r="K389" s="3"/>
      <c r="L389" s="3"/>
      <c r="M389" s="3"/>
    </row>
    <row r="390" spans="4:13" s="1" customFormat="1" ht="12.75">
      <c r="D390" s="3"/>
      <c r="E390" s="3"/>
      <c r="F390" s="3"/>
      <c r="G390" s="3"/>
      <c r="H390" s="3"/>
      <c r="I390" s="3"/>
      <c r="J390" s="3"/>
      <c r="K390" s="3"/>
      <c r="L390" s="3"/>
      <c r="M390" s="3"/>
    </row>
    <row r="391" spans="4:13" s="1" customFormat="1" ht="12.75">
      <c r="D391" s="3"/>
      <c r="E391" s="3"/>
      <c r="F391" s="3"/>
      <c r="G391" s="3"/>
      <c r="H391" s="3"/>
      <c r="I391" s="3"/>
      <c r="J391" s="3"/>
      <c r="K391" s="3"/>
      <c r="L391" s="3"/>
      <c r="M391" s="3"/>
    </row>
    <row r="392" spans="4:13" s="1" customFormat="1" ht="12.75">
      <c r="D392" s="3"/>
      <c r="E392" s="3"/>
      <c r="F392" s="3"/>
      <c r="G392" s="3"/>
      <c r="H392" s="3"/>
      <c r="I392" s="3"/>
      <c r="J392" s="3"/>
      <c r="K392" s="3"/>
      <c r="L392" s="3"/>
      <c r="M392" s="3"/>
    </row>
    <row r="393" spans="4:13" s="1" customFormat="1" ht="12.75">
      <c r="D393" s="3"/>
      <c r="E393" s="3"/>
      <c r="F393" s="3"/>
      <c r="G393" s="3"/>
      <c r="H393" s="3"/>
      <c r="I393" s="3"/>
      <c r="J393" s="3"/>
      <c r="K393" s="3"/>
      <c r="L393" s="3"/>
      <c r="M393" s="3"/>
    </row>
    <row r="394" spans="4:13" s="1" customFormat="1" ht="12.75">
      <c r="D394" s="3"/>
      <c r="E394" s="3"/>
      <c r="F394" s="3"/>
      <c r="G394" s="3"/>
      <c r="H394" s="3"/>
      <c r="I394" s="3"/>
      <c r="J394" s="3"/>
      <c r="K394" s="3"/>
      <c r="L394" s="3"/>
      <c r="M394" s="3"/>
    </row>
    <row r="395" spans="4:13" s="1" customFormat="1" ht="12.75">
      <c r="D395" s="3"/>
      <c r="E395" s="3"/>
      <c r="F395" s="3"/>
      <c r="G395" s="3"/>
      <c r="H395" s="3"/>
      <c r="I395" s="3"/>
      <c r="J395" s="3"/>
      <c r="K395" s="3"/>
      <c r="L395" s="3"/>
      <c r="M395" s="3"/>
    </row>
    <row r="396" spans="4:13" s="1" customFormat="1" ht="12.75">
      <c r="D396" s="3"/>
      <c r="E396" s="3"/>
      <c r="F396" s="3"/>
      <c r="G396" s="3"/>
      <c r="H396" s="3"/>
      <c r="I396" s="3"/>
      <c r="J396" s="3"/>
      <c r="K396" s="3"/>
      <c r="L396" s="3"/>
      <c r="M396" s="3"/>
    </row>
    <row r="397" spans="4:13" s="1" customFormat="1" ht="12.75">
      <c r="D397" s="3"/>
      <c r="E397" s="3"/>
      <c r="F397" s="3"/>
      <c r="G397" s="3"/>
      <c r="H397" s="3"/>
      <c r="I397" s="3"/>
      <c r="J397" s="3"/>
      <c r="K397" s="3"/>
      <c r="L397" s="3"/>
      <c r="M397" s="3"/>
    </row>
    <row r="398" spans="4:13" s="1" customFormat="1" ht="12.75">
      <c r="D398" s="3"/>
      <c r="E398" s="3"/>
      <c r="F398" s="3"/>
      <c r="G398" s="3"/>
      <c r="H398" s="3"/>
      <c r="I398" s="3"/>
      <c r="J398" s="3"/>
      <c r="K398" s="3"/>
      <c r="L398" s="3"/>
      <c r="M398" s="3"/>
    </row>
    <row r="399" spans="4:13" s="1" customFormat="1" ht="12.75">
      <c r="D399" s="3"/>
      <c r="E399" s="3"/>
      <c r="F399" s="3"/>
      <c r="G399" s="3"/>
      <c r="H399" s="3"/>
      <c r="I399" s="3"/>
      <c r="J399" s="3"/>
      <c r="K399" s="3"/>
      <c r="L399" s="3"/>
      <c r="M399" s="3"/>
    </row>
    <row r="400" spans="4:13" s="1" customFormat="1" ht="12.75">
      <c r="D400" s="3"/>
      <c r="E400" s="3"/>
      <c r="F400" s="3"/>
      <c r="G400" s="3"/>
      <c r="H400" s="3"/>
      <c r="I400" s="3"/>
      <c r="J400" s="3"/>
      <c r="K400" s="3"/>
      <c r="L400" s="3"/>
      <c r="M400" s="3"/>
    </row>
    <row r="401" spans="4:13" s="1" customFormat="1" ht="12.75">
      <c r="D401" s="3"/>
      <c r="E401" s="3"/>
      <c r="F401" s="3"/>
      <c r="G401" s="3"/>
      <c r="H401" s="3"/>
      <c r="I401" s="3"/>
      <c r="J401" s="3"/>
      <c r="K401" s="3"/>
      <c r="L401" s="3"/>
      <c r="M401" s="3"/>
    </row>
    <row r="402" spans="4:13" s="1" customFormat="1" ht="12.75">
      <c r="D402" s="3"/>
      <c r="E402" s="3"/>
      <c r="F402" s="3"/>
      <c r="G402" s="3"/>
      <c r="H402" s="3"/>
      <c r="I402" s="3"/>
      <c r="J402" s="3"/>
      <c r="K402" s="3"/>
      <c r="L402" s="3"/>
      <c r="M402" s="3"/>
    </row>
    <row r="403" spans="4:13" s="1" customFormat="1" ht="12.75">
      <c r="D403" s="3"/>
      <c r="E403" s="3"/>
      <c r="F403" s="3"/>
      <c r="G403" s="3"/>
      <c r="H403" s="3"/>
      <c r="I403" s="3"/>
      <c r="J403" s="3"/>
      <c r="K403" s="3"/>
      <c r="L403" s="3"/>
      <c r="M403" s="3"/>
    </row>
    <row r="404" spans="4:13" s="1" customFormat="1" ht="12.75">
      <c r="D404" s="3"/>
      <c r="E404" s="3"/>
      <c r="F404" s="3"/>
      <c r="G404" s="3"/>
      <c r="H404" s="3"/>
      <c r="I404" s="3"/>
      <c r="J404" s="3"/>
      <c r="K404" s="3"/>
      <c r="L404" s="3"/>
      <c r="M404" s="3"/>
    </row>
    <row r="405" spans="4:13" s="1" customFormat="1" ht="12.75">
      <c r="D405" s="3"/>
      <c r="E405" s="3"/>
      <c r="F405" s="3"/>
      <c r="G405" s="3"/>
      <c r="H405" s="3"/>
      <c r="I405" s="3"/>
      <c r="J405" s="3"/>
      <c r="K405" s="3"/>
      <c r="L405" s="3"/>
      <c r="M405" s="3"/>
    </row>
    <row r="406" spans="4:13" s="1" customFormat="1" ht="12.75">
      <c r="D406" s="3"/>
      <c r="E406" s="3"/>
      <c r="F406" s="3"/>
      <c r="G406" s="3"/>
      <c r="H406" s="3"/>
      <c r="I406" s="3"/>
      <c r="J406" s="3"/>
      <c r="K406" s="3"/>
      <c r="L406" s="3"/>
      <c r="M406" s="3"/>
    </row>
    <row r="407" spans="4:13" s="1" customFormat="1" ht="12.75">
      <c r="D407" s="3"/>
      <c r="E407" s="3"/>
      <c r="F407" s="3"/>
      <c r="G407" s="3"/>
      <c r="H407" s="3"/>
      <c r="I407" s="3"/>
      <c r="J407" s="3"/>
      <c r="K407" s="3"/>
      <c r="L407" s="3"/>
      <c r="M407" s="3"/>
    </row>
    <row r="408" spans="4:13" s="1" customFormat="1" ht="12.75">
      <c r="D408" s="3"/>
      <c r="E408" s="3"/>
      <c r="F408" s="3"/>
      <c r="G408" s="3"/>
      <c r="H408" s="3"/>
      <c r="I408" s="3"/>
      <c r="J408" s="3"/>
      <c r="K408" s="3"/>
      <c r="L408" s="3"/>
      <c r="M408" s="3"/>
    </row>
    <row r="409" spans="4:13" s="1" customFormat="1" ht="12.75">
      <c r="D409" s="3"/>
      <c r="E409" s="3"/>
      <c r="F409" s="3"/>
      <c r="G409" s="3"/>
      <c r="H409" s="3"/>
      <c r="I409" s="3"/>
      <c r="J409" s="3"/>
      <c r="K409" s="3"/>
      <c r="L409" s="3"/>
      <c r="M409" s="3"/>
    </row>
    <row r="410" spans="4:13" s="1" customFormat="1" ht="12.75">
      <c r="D410" s="3"/>
      <c r="E410" s="3"/>
      <c r="F410" s="3"/>
      <c r="G410" s="3"/>
      <c r="H410" s="3"/>
      <c r="I410" s="3"/>
      <c r="J410" s="3"/>
      <c r="K410" s="3"/>
      <c r="L410" s="3"/>
      <c r="M410" s="3"/>
    </row>
    <row r="411" spans="4:13" s="1" customFormat="1" ht="12.75">
      <c r="D411" s="3"/>
      <c r="E411" s="3"/>
      <c r="F411" s="3"/>
      <c r="G411" s="3"/>
      <c r="H411" s="3"/>
      <c r="I411" s="3"/>
      <c r="J411" s="3"/>
      <c r="K411" s="3"/>
      <c r="L411" s="3"/>
      <c r="M411" s="3"/>
    </row>
    <row r="412" spans="4:13" s="1" customFormat="1" ht="12.75">
      <c r="D412" s="3"/>
      <c r="E412" s="3"/>
      <c r="F412" s="3"/>
      <c r="G412" s="3"/>
      <c r="H412" s="3"/>
      <c r="I412" s="3"/>
      <c r="J412" s="3"/>
      <c r="K412" s="3"/>
      <c r="L412" s="3"/>
      <c r="M412" s="3"/>
    </row>
    <row r="413" spans="4:13" s="1" customFormat="1" ht="12.75">
      <c r="D413" s="3"/>
      <c r="E413" s="3"/>
      <c r="F413" s="3"/>
      <c r="G413" s="3"/>
      <c r="H413" s="3"/>
      <c r="I413" s="3"/>
      <c r="J413" s="3"/>
      <c r="K413" s="3"/>
      <c r="L413" s="3"/>
      <c r="M413" s="3"/>
    </row>
    <row r="414" spans="4:13" s="1" customFormat="1" ht="12.75">
      <c r="D414" s="3"/>
      <c r="E414" s="3"/>
      <c r="F414" s="3"/>
      <c r="G414" s="3"/>
      <c r="H414" s="3"/>
      <c r="I414" s="3"/>
      <c r="J414" s="3"/>
      <c r="K414" s="3"/>
      <c r="L414" s="3"/>
      <c r="M414" s="3"/>
    </row>
    <row r="415" spans="4:13" s="1" customFormat="1" ht="12.75">
      <c r="D415" s="3"/>
      <c r="E415" s="3"/>
      <c r="F415" s="3"/>
      <c r="G415" s="3"/>
      <c r="H415" s="3"/>
      <c r="I415" s="3"/>
      <c r="J415" s="3"/>
      <c r="K415" s="3"/>
      <c r="L415" s="3"/>
      <c r="M415" s="3"/>
    </row>
    <row r="416" spans="4:13" s="1" customFormat="1" ht="12.75">
      <c r="D416" s="3"/>
      <c r="E416" s="3"/>
      <c r="F416" s="3"/>
      <c r="G416" s="3"/>
      <c r="H416" s="3"/>
      <c r="I416" s="3"/>
      <c r="J416" s="3"/>
      <c r="K416" s="3"/>
      <c r="L416" s="3"/>
      <c r="M416" s="3"/>
    </row>
    <row r="417" spans="4:13" s="1" customFormat="1" ht="12.75">
      <c r="D417" s="3"/>
      <c r="E417" s="3"/>
      <c r="F417" s="3"/>
      <c r="G417" s="3"/>
      <c r="H417" s="3"/>
      <c r="I417" s="3"/>
      <c r="J417" s="3"/>
      <c r="K417" s="3"/>
      <c r="L417" s="3"/>
      <c r="M417" s="3"/>
    </row>
    <row r="418" spans="4:13" s="1" customFormat="1" ht="12.75">
      <c r="D418" s="3"/>
      <c r="E418" s="3"/>
      <c r="F418" s="3"/>
      <c r="G418" s="3"/>
      <c r="H418" s="3"/>
      <c r="I418" s="3"/>
      <c r="J418" s="3"/>
      <c r="K418" s="3"/>
      <c r="L418" s="3"/>
      <c r="M418" s="3"/>
    </row>
    <row r="419" spans="4:13" s="1" customFormat="1" ht="12.75">
      <c r="D419" s="3"/>
      <c r="E419" s="3"/>
      <c r="F419" s="3"/>
      <c r="G419" s="3"/>
      <c r="H419" s="3"/>
      <c r="I419" s="3"/>
      <c r="J419" s="3"/>
      <c r="K419" s="3"/>
      <c r="L419" s="3"/>
      <c r="M419" s="3"/>
    </row>
    <row r="420" spans="4:13" s="1" customFormat="1" ht="12.75">
      <c r="D420" s="3"/>
      <c r="E420" s="3"/>
      <c r="F420" s="3"/>
      <c r="G420" s="3"/>
      <c r="H420" s="3"/>
      <c r="I420" s="3"/>
      <c r="J420" s="3"/>
      <c r="K420" s="3"/>
      <c r="L420" s="3"/>
      <c r="M420" s="3"/>
    </row>
    <row r="421" spans="4:13" s="1" customFormat="1" ht="12.75">
      <c r="D421" s="3"/>
      <c r="E421" s="3"/>
      <c r="F421" s="3"/>
      <c r="G421" s="3"/>
      <c r="H421" s="3"/>
      <c r="I421" s="3"/>
      <c r="J421" s="3"/>
      <c r="K421" s="3"/>
      <c r="L421" s="3"/>
      <c r="M421" s="3"/>
    </row>
    <row r="422" spans="4:13" s="1" customFormat="1" ht="12.75">
      <c r="D422" s="3"/>
      <c r="E422" s="3"/>
      <c r="F422" s="3"/>
      <c r="G422" s="3"/>
      <c r="H422" s="3"/>
      <c r="I422" s="3"/>
      <c r="J422" s="3"/>
      <c r="K422" s="3"/>
      <c r="L422" s="3"/>
      <c r="M422" s="3"/>
    </row>
    <row r="423" spans="4:13" s="1" customFormat="1" ht="12.75">
      <c r="D423" s="3"/>
      <c r="E423" s="3"/>
      <c r="F423" s="3"/>
      <c r="G423" s="3"/>
      <c r="H423" s="3"/>
      <c r="I423" s="3"/>
      <c r="J423" s="3"/>
      <c r="K423" s="3"/>
      <c r="L423" s="3"/>
      <c r="M423" s="3"/>
    </row>
    <row r="424" spans="4:13" s="1" customFormat="1" ht="12.75">
      <c r="D424" s="3"/>
      <c r="E424" s="3"/>
      <c r="F424" s="3"/>
      <c r="G424" s="3"/>
      <c r="H424" s="3"/>
      <c r="I424" s="3"/>
      <c r="J424" s="3"/>
      <c r="K424" s="3"/>
      <c r="L424" s="3"/>
      <c r="M424" s="3"/>
    </row>
    <row r="425" spans="4:13" s="1" customFormat="1" ht="12.75">
      <c r="D425" s="3"/>
      <c r="E425" s="3"/>
      <c r="F425" s="3"/>
      <c r="G425" s="3"/>
      <c r="H425" s="3"/>
      <c r="I425" s="3"/>
      <c r="J425" s="3"/>
      <c r="K425" s="3"/>
      <c r="L425" s="3"/>
      <c r="M425" s="3"/>
    </row>
    <row r="426" spans="4:13" s="1" customFormat="1" ht="12.75">
      <c r="D426" s="3"/>
      <c r="E426" s="3"/>
      <c r="F426" s="3"/>
      <c r="G426" s="3"/>
      <c r="H426" s="3"/>
      <c r="I426" s="3"/>
      <c r="J426" s="3"/>
      <c r="K426" s="3"/>
      <c r="L426" s="3"/>
      <c r="M426" s="3"/>
    </row>
    <row r="427" spans="4:13" s="1" customFormat="1" ht="12.75">
      <c r="D427" s="3"/>
      <c r="E427" s="3"/>
      <c r="F427" s="3"/>
      <c r="G427" s="3"/>
      <c r="H427" s="3"/>
      <c r="I427" s="3"/>
      <c r="J427" s="3"/>
      <c r="K427" s="3"/>
      <c r="L427" s="3"/>
      <c r="M427" s="3"/>
    </row>
    <row r="428" spans="4:13" s="1" customFormat="1" ht="12.75">
      <c r="D428" s="3"/>
      <c r="E428" s="3"/>
      <c r="F428" s="3"/>
      <c r="G428" s="3"/>
      <c r="H428" s="3"/>
      <c r="I428" s="3"/>
      <c r="J428" s="3"/>
      <c r="K428" s="3"/>
      <c r="L428" s="3"/>
      <c r="M428" s="3"/>
    </row>
    <row r="429" spans="4:13" s="1" customFormat="1" ht="12.75">
      <c r="D429" s="3"/>
      <c r="E429" s="3"/>
      <c r="F429" s="3"/>
      <c r="G429" s="3"/>
      <c r="H429" s="3"/>
      <c r="I429" s="3"/>
      <c r="J429" s="3"/>
      <c r="K429" s="3"/>
      <c r="L429" s="3"/>
      <c r="M429" s="3"/>
    </row>
    <row r="430" spans="4:13" s="1" customFormat="1" ht="12.75">
      <c r="D430" s="3"/>
      <c r="E430" s="3"/>
      <c r="F430" s="3"/>
      <c r="G430" s="3"/>
      <c r="H430" s="3"/>
      <c r="I430" s="3"/>
      <c r="J430" s="3"/>
      <c r="K430" s="3"/>
      <c r="L430" s="3"/>
      <c r="M430" s="3"/>
    </row>
    <row r="431" spans="4:13" s="1" customFormat="1" ht="12.75">
      <c r="D431" s="3"/>
      <c r="E431" s="3"/>
      <c r="F431" s="3"/>
      <c r="G431" s="3"/>
      <c r="H431" s="3"/>
      <c r="I431" s="3"/>
      <c r="J431" s="3"/>
      <c r="K431" s="3"/>
      <c r="L431" s="3"/>
      <c r="M431" s="3"/>
    </row>
    <row r="432" spans="4:13" s="1" customFormat="1" ht="12.75">
      <c r="D432" s="3"/>
      <c r="E432" s="3"/>
      <c r="F432" s="3"/>
      <c r="G432" s="3"/>
      <c r="H432" s="3"/>
      <c r="I432" s="3"/>
      <c r="J432" s="3"/>
      <c r="K432" s="3"/>
      <c r="L432" s="3"/>
      <c r="M432" s="3"/>
    </row>
    <row r="433" spans="4:13" s="1" customFormat="1" ht="12.75">
      <c r="D433" s="3"/>
      <c r="E433" s="3"/>
      <c r="F433" s="3"/>
      <c r="G433" s="3"/>
      <c r="H433" s="3"/>
      <c r="I433" s="3"/>
      <c r="J433" s="3"/>
      <c r="K433" s="3"/>
      <c r="L433" s="3"/>
      <c r="M433" s="3"/>
    </row>
    <row r="434" spans="4:13" s="1" customFormat="1" ht="12.75">
      <c r="D434" s="3"/>
      <c r="E434" s="3"/>
      <c r="F434" s="3"/>
      <c r="G434" s="3"/>
      <c r="H434" s="3"/>
      <c r="I434" s="3"/>
      <c r="J434" s="3"/>
      <c r="K434" s="3"/>
      <c r="L434" s="3"/>
      <c r="M434" s="3"/>
    </row>
    <row r="435" spans="4:13" s="1" customFormat="1" ht="12.75">
      <c r="D435" s="3"/>
      <c r="E435" s="3"/>
      <c r="F435" s="3"/>
      <c r="G435" s="3"/>
      <c r="H435" s="3"/>
      <c r="I435" s="3"/>
      <c r="J435" s="3"/>
      <c r="K435" s="3"/>
      <c r="L435" s="3"/>
      <c r="M435" s="3"/>
    </row>
    <row r="436" spans="4:13" s="1" customFormat="1" ht="12.75">
      <c r="D436" s="3"/>
      <c r="E436" s="3"/>
      <c r="F436" s="3"/>
      <c r="G436" s="3"/>
      <c r="H436" s="3"/>
      <c r="I436" s="3"/>
      <c r="J436" s="3"/>
      <c r="K436" s="3"/>
      <c r="L436" s="3"/>
      <c r="M436" s="3"/>
    </row>
    <row r="437" spans="4:13" s="1" customFormat="1" ht="12.75">
      <c r="D437" s="3"/>
      <c r="E437" s="3"/>
      <c r="F437" s="3"/>
      <c r="G437" s="3"/>
      <c r="H437" s="3"/>
      <c r="I437" s="3"/>
      <c r="J437" s="3"/>
      <c r="K437" s="3"/>
      <c r="L437" s="3"/>
      <c r="M437" s="3"/>
    </row>
    <row r="438" spans="4:13" s="1" customFormat="1" ht="12.75">
      <c r="D438" s="3"/>
      <c r="E438" s="3"/>
      <c r="F438" s="3"/>
      <c r="G438" s="3"/>
      <c r="H438" s="3"/>
      <c r="I438" s="3"/>
      <c r="J438" s="3"/>
      <c r="K438" s="3"/>
      <c r="L438" s="3"/>
      <c r="M438" s="3"/>
    </row>
    <row r="439" spans="4:13" s="1" customFormat="1" ht="12.75">
      <c r="D439" s="3"/>
      <c r="E439" s="3"/>
      <c r="F439" s="3"/>
      <c r="G439" s="3"/>
      <c r="H439" s="3"/>
      <c r="I439" s="3"/>
      <c r="J439" s="3"/>
      <c r="K439" s="3"/>
      <c r="L439" s="3"/>
      <c r="M439" s="3"/>
    </row>
    <row r="440" spans="4:13" s="1" customFormat="1" ht="12.75">
      <c r="D440" s="3"/>
      <c r="E440" s="3"/>
      <c r="F440" s="3"/>
      <c r="G440" s="3"/>
      <c r="H440" s="3"/>
      <c r="I440" s="3"/>
      <c r="J440" s="3"/>
      <c r="K440" s="3"/>
      <c r="L440" s="3"/>
      <c r="M440" s="3"/>
    </row>
    <row r="441" spans="4:13" s="1" customFormat="1" ht="12.75">
      <c r="D441" s="3"/>
      <c r="E441" s="3"/>
      <c r="F441" s="3"/>
      <c r="G441" s="3"/>
      <c r="H441" s="3"/>
      <c r="I441" s="3"/>
      <c r="J441" s="3"/>
      <c r="K441" s="3"/>
      <c r="L441" s="3"/>
      <c r="M441" s="3"/>
    </row>
    <row r="442" spans="4:13" s="1" customFormat="1" ht="12.75">
      <c r="D442" s="3"/>
      <c r="E442" s="3"/>
      <c r="F442" s="3"/>
      <c r="G442" s="3"/>
      <c r="H442" s="3"/>
      <c r="I442" s="3"/>
      <c r="J442" s="3"/>
      <c r="K442" s="3"/>
      <c r="L442" s="3"/>
      <c r="M442" s="3"/>
    </row>
    <row r="443" spans="4:13" s="1" customFormat="1" ht="12.75">
      <c r="D443" s="3"/>
      <c r="E443" s="3"/>
      <c r="F443" s="3"/>
      <c r="G443" s="3"/>
      <c r="H443" s="3"/>
      <c r="I443" s="3"/>
      <c r="J443" s="3"/>
      <c r="K443" s="3"/>
      <c r="L443" s="3"/>
      <c r="M443" s="3"/>
    </row>
    <row r="444" spans="4:13" s="1" customFormat="1" ht="12.75">
      <c r="D444" s="3"/>
      <c r="E444" s="3"/>
      <c r="F444" s="3"/>
      <c r="G444" s="3"/>
      <c r="H444" s="3"/>
      <c r="I444" s="3"/>
      <c r="J444" s="3"/>
      <c r="K444" s="3"/>
      <c r="L444" s="3"/>
      <c r="M444" s="3"/>
    </row>
    <row r="445" spans="4:13" s="1" customFormat="1" ht="12.75">
      <c r="D445" s="3"/>
      <c r="E445" s="3"/>
      <c r="F445" s="3"/>
      <c r="G445" s="3"/>
      <c r="H445" s="3"/>
      <c r="I445" s="3"/>
      <c r="J445" s="3"/>
      <c r="K445" s="3"/>
      <c r="L445" s="3"/>
      <c r="M445" s="3"/>
    </row>
    <row r="446" spans="4:13" s="1" customFormat="1" ht="12.75">
      <c r="D446" s="3"/>
      <c r="E446" s="3"/>
      <c r="F446" s="3"/>
      <c r="G446" s="3"/>
      <c r="H446" s="3"/>
      <c r="I446" s="3"/>
      <c r="J446" s="3"/>
      <c r="K446" s="3"/>
      <c r="L446" s="3"/>
      <c r="M446" s="3"/>
    </row>
  </sheetData>
  <sheetProtection sheet="1" objects="1" scenarios="1"/>
  <mergeCells count="102">
    <mergeCell ref="B79:C79"/>
    <mergeCell ref="B85:C85"/>
    <mergeCell ref="B91:C91"/>
    <mergeCell ref="B97:C97"/>
    <mergeCell ref="B55:C55"/>
    <mergeCell ref="B61:C61"/>
    <mergeCell ref="B67:C67"/>
    <mergeCell ref="B73:C73"/>
    <mergeCell ref="B33:C33"/>
    <mergeCell ref="B39:C39"/>
    <mergeCell ref="B45:C45"/>
    <mergeCell ref="B21:C21"/>
    <mergeCell ref="B3:C3"/>
    <mergeCell ref="B9:C9"/>
    <mergeCell ref="B15:C15"/>
    <mergeCell ref="B27:C27"/>
    <mergeCell ref="E4:E8"/>
    <mergeCell ref="G4:G8"/>
    <mergeCell ref="E10:E14"/>
    <mergeCell ref="G10:G14"/>
    <mergeCell ref="E16:E20"/>
    <mergeCell ref="G16:G20"/>
    <mergeCell ref="E22:E26"/>
    <mergeCell ref="G22:G26"/>
    <mergeCell ref="E28:E32"/>
    <mergeCell ref="E34:E38"/>
    <mergeCell ref="G28:G32"/>
    <mergeCell ref="G34:G38"/>
    <mergeCell ref="E40:E44"/>
    <mergeCell ref="G40:G44"/>
    <mergeCell ref="E46:E50"/>
    <mergeCell ref="G46:G50"/>
    <mergeCell ref="I4:I8"/>
    <mergeCell ref="K4:K8"/>
    <mergeCell ref="I10:I14"/>
    <mergeCell ref="K10:K14"/>
    <mergeCell ref="I16:I20"/>
    <mergeCell ref="K16:K20"/>
    <mergeCell ref="I22:I26"/>
    <mergeCell ref="K22:K26"/>
    <mergeCell ref="I28:I32"/>
    <mergeCell ref="K28:K32"/>
    <mergeCell ref="I34:I38"/>
    <mergeCell ref="K34:K38"/>
    <mergeCell ref="M4:M8"/>
    <mergeCell ref="M10:M14"/>
    <mergeCell ref="M16:M20"/>
    <mergeCell ref="M22:M26"/>
    <mergeCell ref="I40:I44"/>
    <mergeCell ref="K40:K44"/>
    <mergeCell ref="I46:I50"/>
    <mergeCell ref="K46:K50"/>
    <mergeCell ref="M28:M32"/>
    <mergeCell ref="M34:M38"/>
    <mergeCell ref="M40:M44"/>
    <mergeCell ref="M46:M50"/>
    <mergeCell ref="M56:M60"/>
    <mergeCell ref="E62:E66"/>
    <mergeCell ref="G62:G66"/>
    <mergeCell ref="I62:I66"/>
    <mergeCell ref="K62:K66"/>
    <mergeCell ref="M62:M66"/>
    <mergeCell ref="E56:E60"/>
    <mergeCell ref="G56:G60"/>
    <mergeCell ref="I56:I60"/>
    <mergeCell ref="K56:K60"/>
    <mergeCell ref="M68:M72"/>
    <mergeCell ref="E74:E78"/>
    <mergeCell ref="G74:G78"/>
    <mergeCell ref="I74:I78"/>
    <mergeCell ref="K74:K78"/>
    <mergeCell ref="M74:M78"/>
    <mergeCell ref="E68:E72"/>
    <mergeCell ref="G68:G72"/>
    <mergeCell ref="I68:I72"/>
    <mergeCell ref="K68:K72"/>
    <mergeCell ref="K86:K90"/>
    <mergeCell ref="M86:M90"/>
    <mergeCell ref="E80:E84"/>
    <mergeCell ref="G80:G84"/>
    <mergeCell ref="I80:I84"/>
    <mergeCell ref="K80:K84"/>
    <mergeCell ref="D119:I119"/>
    <mergeCell ref="M92:M96"/>
    <mergeCell ref="E98:E102"/>
    <mergeCell ref="G98:G102"/>
    <mergeCell ref="I98:I102"/>
    <mergeCell ref="K98:K102"/>
    <mergeCell ref="M98:M102"/>
    <mergeCell ref="E92:E96"/>
    <mergeCell ref="G92:G96"/>
    <mergeCell ref="I92:I96"/>
    <mergeCell ref="B54:F54"/>
    <mergeCell ref="O54:Q54"/>
    <mergeCell ref="J106:L106"/>
    <mergeCell ref="D105:F105"/>
    <mergeCell ref="D106:I106"/>
    <mergeCell ref="K92:K96"/>
    <mergeCell ref="M80:M84"/>
    <mergeCell ref="E86:E90"/>
    <mergeCell ref="G86:G90"/>
    <mergeCell ref="I86:I90"/>
  </mergeCells>
  <printOptions gridLines="1"/>
  <pageMargins left="0.75" right="0.75" top="1" bottom="1" header="0.5" footer="0.5"/>
  <pageSetup fitToHeight="0" fitToWidth="1" horizontalDpi="300" verticalDpi="300" orientation="landscape" paperSize="9" scale="21" r:id="rId3"/>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B1:I68"/>
  <sheetViews>
    <sheetView zoomScale="75" zoomScaleNormal="75" workbookViewId="0" topLeftCell="A1">
      <pane xSplit="2" ySplit="4" topLeftCell="C5" activePane="bottomRight" state="frozen"/>
      <selection pane="topLeft" activeCell="A1" sqref="A1"/>
      <selection pane="topRight" activeCell="C1" sqref="C1"/>
      <selection pane="bottomLeft" activeCell="A4" sqref="A4"/>
      <selection pane="bottomRight" activeCell="B6" sqref="B6:C6"/>
    </sheetView>
  </sheetViews>
  <sheetFormatPr defaultColWidth="9.140625" defaultRowHeight="12.75"/>
  <cols>
    <col min="1" max="1" width="2.57421875" style="0" customWidth="1"/>
    <col min="2" max="2" width="11.00390625" style="1" customWidth="1"/>
    <col min="3" max="3" width="21.421875" style="1" customWidth="1"/>
    <col min="4" max="4" width="40.8515625" style="1" customWidth="1"/>
    <col min="5" max="5" width="21.421875" style="1" customWidth="1"/>
    <col min="6" max="6" width="30.140625" style="1" customWidth="1"/>
    <col min="7" max="7" width="26.00390625" style="1" customWidth="1"/>
    <col min="8" max="8" width="40.8515625" style="1" customWidth="1"/>
    <col min="9" max="9" width="23.00390625" style="1" customWidth="1"/>
  </cols>
  <sheetData>
    <row r="1" spans="3:9" ht="26.25">
      <c r="C1" s="144" t="s">
        <v>399</v>
      </c>
      <c r="D1" s="144"/>
      <c r="E1" s="144"/>
      <c r="F1" s="144"/>
      <c r="G1" s="144"/>
      <c r="H1" s="144"/>
      <c r="I1" s="144"/>
    </row>
    <row r="2" spans="3:9" ht="27" thickBot="1">
      <c r="C2" s="58"/>
      <c r="D2" s="58"/>
      <c r="E2" s="153" t="str">
        <f>Scoping!C3</f>
        <v>Armour Wider System</v>
      </c>
      <c r="F2" s="153"/>
      <c r="G2" s="153"/>
      <c r="H2" s="58"/>
      <c r="I2" s="58"/>
    </row>
    <row r="3" spans="3:9" ht="18.75" thickTop="1">
      <c r="C3" s="2"/>
      <c r="D3" s="142" t="s">
        <v>182</v>
      </c>
      <c r="E3" s="143"/>
      <c r="F3" s="150" t="s">
        <v>33</v>
      </c>
      <c r="G3" s="151"/>
      <c r="H3" s="148" t="s">
        <v>181</v>
      </c>
      <c r="I3" s="149"/>
    </row>
    <row r="4" spans="2:9" ht="12.75">
      <c r="B4" s="2" t="s">
        <v>165</v>
      </c>
      <c r="C4" s="2" t="s">
        <v>166</v>
      </c>
      <c r="D4" s="40" t="s">
        <v>179</v>
      </c>
      <c r="E4" s="41" t="s">
        <v>167</v>
      </c>
      <c r="F4" s="45" t="s">
        <v>179</v>
      </c>
      <c r="G4" s="46" t="s">
        <v>167</v>
      </c>
      <c r="H4" s="53" t="s">
        <v>179</v>
      </c>
      <c r="I4" s="54" t="s">
        <v>167</v>
      </c>
    </row>
    <row r="5" spans="4:9" ht="12.75">
      <c r="D5" s="42"/>
      <c r="E5" s="43"/>
      <c r="F5" s="47"/>
      <c r="G5" s="48"/>
      <c r="H5" s="55"/>
      <c r="I5" s="56"/>
    </row>
    <row r="6" spans="2:9" ht="21" customHeight="1">
      <c r="B6" s="152" t="str">
        <f>Analysis!B55</f>
        <v>The Threat</v>
      </c>
      <c r="C6" s="152"/>
      <c r="D6" s="42"/>
      <c r="E6" s="43"/>
      <c r="F6" s="47"/>
      <c r="G6" s="48"/>
      <c r="H6" s="55"/>
      <c r="I6" s="56"/>
    </row>
    <row r="7" spans="3:9" ht="51">
      <c r="C7" s="1" t="str">
        <f>Analysis!C56</f>
        <v>International deployment</v>
      </c>
      <c r="D7" s="42" t="str">
        <f>Analysis!L56</f>
        <v>The RSA  asked to supply a contingent of forces for an International deployment.</v>
      </c>
      <c r="E7" s="146" t="str">
        <f>Analysis!M56</f>
        <v>A strong requirement for armour support in Central Africa must be met with Rooikat, as well as  border patrols and urban patrols. This calls for greater maintenace spending and favours  future armour -related projects</v>
      </c>
      <c r="F7" s="49" t="str">
        <f>Analysis!H4</f>
        <v>No international deployment but friendly relations with foreign Defence Forces</v>
      </c>
      <c r="G7" s="129" t="str">
        <f>Analysis!I4</f>
        <v>There is no obvious need for armour deployment, and limited opposition against the concept of armour. Armour troops are being used in Infantry role. Limited funds for maintenance &amp; repair and slight risk that future armour projects will not continue.</v>
      </c>
      <c r="H7" s="55" t="str">
        <f>Analysis!D56</f>
        <v>No international deployment but good relations and due to excellent standard becomes a model for African continent &amp; African Battlespace.</v>
      </c>
      <c r="I7" s="140" t="str">
        <f>Analysis!E56</f>
        <v>The SANDF is managed on an internationally acceptable level with a limited budget for Armour. Maintenance and repair continues at a low key and capital projects addressing armour needs are postponed further still.</v>
      </c>
    </row>
    <row r="8" spans="3:9" ht="51">
      <c r="C8" s="1" t="str">
        <f>Analysis!C57</f>
        <v>Africa deployment</v>
      </c>
      <c r="D8" s="42" t="str">
        <f>Analysis!L57</f>
        <v>Africa becomes more hostile and heavy protection is needed for  own troops</v>
      </c>
      <c r="E8" s="146"/>
      <c r="F8" s="49" t="str">
        <f>Analysis!H5</f>
        <v>Two battallions full time deployed in Central Africa on Peacekeeping missions.</v>
      </c>
      <c r="G8" s="129"/>
      <c r="H8" s="55" t="str">
        <f>Analysis!D57</f>
        <v>No deployment but South Africa takes a leading role in a sub-Saharan peaceforce with a small but well-trained contingent. Good interoperability.</v>
      </c>
      <c r="I8" s="140"/>
    </row>
    <row r="9" spans="3:9" ht="38.25">
      <c r="C9" s="1" t="str">
        <f>Analysis!C58</f>
        <v>Border problems</v>
      </c>
      <c r="D9" s="42" t="str">
        <f>Analysis!L58</f>
        <v>Instability in neighbouring territories lead to border hostilities</v>
      </c>
      <c r="E9" s="146"/>
      <c r="F9" s="49" t="str">
        <f>Analysis!H6</f>
        <v>Limited border problems, mainly in relation to illegal immigration</v>
      </c>
      <c r="G9" s="129"/>
      <c r="H9" s="55" t="str">
        <f>Analysis!D58</f>
        <v>No border problems butselected bases on the border are being used for training purposes</v>
      </c>
      <c r="I9" s="140"/>
    </row>
    <row r="10" spans="3:9" ht="38.25">
      <c r="C10" s="1" t="str">
        <f>Analysis!C59</f>
        <v>Internal instability</v>
      </c>
      <c r="D10" s="42" t="str">
        <f>Analysis!L59</f>
        <v>Internal unrest in the country simmers and SANDF becomes involved in internal stabilistion</v>
      </c>
      <c r="E10" s="146"/>
      <c r="F10" s="49" t="str">
        <f>Analysis!H7</f>
        <v>Limited internal unrest</v>
      </c>
      <c r="G10" s="129"/>
      <c r="H10" s="55" t="str">
        <f>Analysis!D59</f>
        <v>Internal stability and peace</v>
      </c>
      <c r="I10" s="140"/>
    </row>
    <row r="11" spans="3:9" ht="38.25">
      <c r="C11" s="1" t="str">
        <f>Analysis!C60</f>
        <v>Crime &amp; corruption</v>
      </c>
      <c r="D11" s="42" t="str">
        <f>Analysis!L60</f>
        <v>SANDF is requested to help fight crime syndicates.</v>
      </c>
      <c r="E11" s="146"/>
      <c r="F11" s="49" t="str">
        <f>Analysis!H8</f>
        <v>Crime and corruption to such an extent that SANDF must support SAPS</v>
      </c>
      <c r="G11" s="129"/>
      <c r="H11" s="55" t="str">
        <f>Analysis!D60</f>
        <v>Crime is reduced to acceptable levels</v>
      </c>
      <c r="I11" s="140"/>
    </row>
    <row r="12" spans="2:9" ht="38.25" customHeight="1">
      <c r="B12" s="152" t="str">
        <f>Analysis!B61</f>
        <v>The RSA Political Scenario</v>
      </c>
      <c r="C12" s="152"/>
      <c r="D12" s="42"/>
      <c r="E12" s="43"/>
      <c r="F12" s="47"/>
      <c r="G12" s="48"/>
      <c r="H12" s="55"/>
      <c r="I12" s="56"/>
    </row>
    <row r="13" spans="3:9" ht="63.75">
      <c r="C13" s="1" t="str">
        <f>Analysis!C62</f>
        <v>Relationship with the West</v>
      </c>
      <c r="D13" s="42" t="str">
        <f>Analysis!L62</f>
        <v>RSA out of favour with the West due to political reasons and limited sanctions are imposed in some areas.</v>
      </c>
      <c r="E13" s="146" t="str">
        <f>Analysis!M62</f>
        <v>This isolationist scenario will have the influence of encouraging ownd weapons development and increased defence spending. The necessity of an armour capability will become increasingly clear.</v>
      </c>
      <c r="F13" s="49" t="str">
        <f>Analysis!H10</f>
        <v>Good relationships with the West and the RSA enjoys limited trust from Western leaders. Sa is seen as a door to Africa.</v>
      </c>
      <c r="G13" s="129" t="str">
        <f>Analysis!I10</f>
        <v>Although the SANDF does not enjoy overwhelming favour in the country, its existence is not threatened. Funding is on a level where the force can just be sustained.</v>
      </c>
      <c r="H13" s="55" t="str">
        <f>Analysis!D62</f>
        <v>The relationship with the West is excellent and they are willing to invest in the country and also co-operate on military level.</v>
      </c>
      <c r="I13" s="140" t="str">
        <f>Analysis!E62</f>
        <v>The SANDF is required to develop into a prestigeous organisation and there is a drive towards better equipment and  excellently trained soldiers.</v>
      </c>
    </row>
    <row r="14" spans="3:9" ht="51">
      <c r="C14" s="1" t="str">
        <f>Analysis!C63</f>
        <v>Relationship in Africa</v>
      </c>
      <c r="D14" s="42" t="str">
        <f>Analysis!L63</f>
        <v>Relations with African continent becomes severely strained</v>
      </c>
      <c r="E14" s="146"/>
      <c r="F14" s="49" t="str">
        <f>Analysis!H11</f>
        <v>Relationships with Africa is sound, and we are beginning to be accepted as leader in sub-Saharan Africa.</v>
      </c>
      <c r="G14" s="129"/>
      <c r="H14" s="55" t="str">
        <f>Analysis!D63</f>
        <v>SA accepted as the undisputed leader in Africa and is asked to play a major role in the governance and defence of the sub-continent.</v>
      </c>
      <c r="I14" s="140"/>
    </row>
    <row r="15" spans="3:9" ht="51">
      <c r="C15" s="1" t="str">
        <f>Analysis!C64</f>
        <v>Relationship with pariah states</v>
      </c>
      <c r="D15" s="42" t="str">
        <f>Analysis!L64</f>
        <v>Relationship with such states good to the annoynance of the western world</v>
      </c>
      <c r="E15" s="146"/>
      <c r="F15" s="49" t="str">
        <f>Analysis!H12</f>
        <v>Relationship with pariah states in on a managed level and this grants us credibility in the eyes of the world.</v>
      </c>
      <c r="G15" s="129"/>
      <c r="H15" s="55" t="str">
        <f>Analysis!D64</f>
        <v>SA has distanced itself vrom the pariah states and has aligned itself more fundamentally with the developed world.</v>
      </c>
      <c r="I15" s="140"/>
    </row>
    <row r="16" spans="3:9" ht="51">
      <c r="C16" s="1" t="str">
        <f>Analysis!C65</f>
        <v>Government politics</v>
      </c>
      <c r="D16" s="42" t="str">
        <f>Analysis!L65</f>
        <v>Much internal strife in SA political circles</v>
      </c>
      <c r="E16" s="146"/>
      <c r="F16" s="49" t="str">
        <f>Analysis!H13</f>
        <v>Government is fairly stable althou a little plagued by internal strife. Healthy opposition politics.</v>
      </c>
      <c r="G16" s="129"/>
      <c r="H16" s="55" t="str">
        <f>Analysis!D65</f>
        <v>The government performs well and the citizens of the country are happy. There is a lot of tolerance.</v>
      </c>
      <c r="I16" s="140"/>
    </row>
    <row r="17" spans="3:9" ht="40.5" customHeight="1">
      <c r="C17" s="1" t="str">
        <f>Analysis!C66</f>
        <v>State administration</v>
      </c>
      <c r="D17" s="42" t="str">
        <f>Analysis!L66</f>
        <v>State administration has deteriorated seriously</v>
      </c>
      <c r="E17" s="146"/>
      <c r="F17" s="49" t="str">
        <f>Analysis!H14</f>
        <v>The state administration can cope with its work but is sluggish.</v>
      </c>
      <c r="G17" s="129"/>
      <c r="H17" s="55" t="str">
        <f>Analysis!D66</f>
        <v>The state administration is functioning properly</v>
      </c>
      <c r="I17" s="140"/>
    </row>
    <row r="18" spans="2:9" ht="31.5" customHeight="1">
      <c r="B18" s="152" t="str">
        <f>Analysis!B67</f>
        <v>The Budget</v>
      </c>
      <c r="C18" s="152"/>
      <c r="D18" s="42"/>
      <c r="E18" s="43"/>
      <c r="F18" s="47"/>
      <c r="G18" s="48"/>
      <c r="H18" s="55"/>
      <c r="I18" s="56"/>
    </row>
    <row r="19" spans="3:9" ht="66.75" customHeight="1">
      <c r="C19" s="1" t="str">
        <f>Analysis!C68</f>
        <v>Capital budget</v>
      </c>
      <c r="D19" s="42" t="str">
        <f>Analysis!L68</f>
        <v>A 30% increase in capital budget places great pressure on current programmes and future programmes are brought forward, even overlapping significantly</v>
      </c>
      <c r="E19" s="146" t="str">
        <f>Analysis!M68</f>
        <v>The armour environment is no longer cash-starved and the new programmes are running smoothly. The equipment availability is also beginning to improve.</v>
      </c>
      <c r="F19" s="49" t="str">
        <f>Analysis!H16</f>
        <v>Capital budget adequate to finance current programmes and future programmes are kept on schedule</v>
      </c>
      <c r="G19" s="129" t="str">
        <f>Analysis!I16</f>
        <v>The armour industry functions at a below optimum level but succeeds to survive. Armscor has to fulfill addistional roles due to manpower reductions in the SANDF.</v>
      </c>
      <c r="H19" s="55" t="str">
        <f>Analysis!D68</f>
        <v>The capital budget is diminished by 30% for the next 3 years with the effect that  a number of new programmes have been postponed for up to 10 years</v>
      </c>
      <c r="I19" s="140" t="str">
        <f>Analysis!E68</f>
        <v>Very  negative impact on morale in Armscor and Industry. Loss of manpower. Equipment condition deteriorates fast.</v>
      </c>
    </row>
    <row r="20" spans="3:9" ht="56.25" customHeight="1">
      <c r="C20" s="1" t="str">
        <f>Analysis!C69</f>
        <v>Operating budget</v>
      </c>
      <c r="D20" s="42" t="str">
        <f>Analysis!L69</f>
        <v>A 30% increase allows fairly good operating and maintenance work to be done. Not enough funds however to replenish backlogs</v>
      </c>
      <c r="E20" s="146"/>
      <c r="F20" s="49" t="str">
        <f>Analysis!H17</f>
        <v>Operating budget just below the limit for proper repair and maintenance of systems</v>
      </c>
      <c r="G20" s="129"/>
      <c r="H20" s="55" t="str">
        <f>Analysis!D69</f>
        <v>The operating budget has been diminished with 30%</v>
      </c>
      <c r="I20" s="140"/>
    </row>
    <row r="21" spans="3:9" ht="38.25">
      <c r="C21" s="1" t="str">
        <f>Analysis!C70</f>
        <v>Technology budget</v>
      </c>
      <c r="D21" s="42" t="str">
        <f>Analysis!L70</f>
        <v>A 30% increase in technology funds allows  new areas of technology to be exploited.</v>
      </c>
      <c r="E21" s="146"/>
      <c r="F21" s="49" t="str">
        <f>Analysis!H18</f>
        <v>Technology budget adequate only for moderate technology developments.</v>
      </c>
      <c r="G21" s="129"/>
      <c r="H21" s="55" t="str">
        <f>Analysis!D70</f>
        <v>The technology budget has been diminished by 30%</v>
      </c>
      <c r="I21" s="140"/>
    </row>
    <row r="22" spans="3:9" ht="51">
      <c r="C22" s="1" t="str">
        <f>Analysis!C71</f>
        <v>International funding (DIP)</v>
      </c>
      <c r="D22" s="42" t="str">
        <f>Analysis!L71</f>
        <v>DIP work has increased to such an extent that the local industry can barely handle that and they have to expand significantly</v>
      </c>
      <c r="E22" s="146"/>
      <c r="F22" s="49" t="str">
        <f>Analysis!H19</f>
        <v>A fair amount of DIP work is performed by Industry, allowing them to make ends meet.</v>
      </c>
      <c r="G22" s="129"/>
      <c r="H22" s="55" t="str">
        <f>Analysis!D71</f>
        <v>There is a decrease in DIP in accordance with the reduction in Capital spending.</v>
      </c>
      <c r="I22" s="140"/>
    </row>
    <row r="23" spans="3:9" ht="51">
      <c r="C23" s="1" t="str">
        <f>Analysis!C72</f>
        <v>Armscor budget</v>
      </c>
      <c r="D23" s="42" t="str">
        <f>Analysis!L72</f>
        <v>Armscor receive15% more that needed in terms of the transfer payment which allows the company to replenish its manpower resources.</v>
      </c>
      <c r="E23" s="146"/>
      <c r="F23" s="49" t="str">
        <f>Analysis!H20</f>
        <v>Armscor transfer payment still shows a shortfall of Rm20 which has to be found via other ways.</v>
      </c>
      <c r="G23" s="129"/>
      <c r="H23" s="55" t="str">
        <f>Analysis!D72</f>
        <v>Armscor transfer payment has been diminished by 20%. A huge loss is being accrued.</v>
      </c>
      <c r="I23" s="140"/>
    </row>
    <row r="24" spans="2:9" ht="37.5" customHeight="1">
      <c r="B24" s="152" t="str">
        <f>Analysis!B73</f>
        <v>The manpower situation</v>
      </c>
      <c r="C24" s="152"/>
      <c r="D24" s="42"/>
      <c r="E24" s="43"/>
      <c r="F24" s="47"/>
      <c r="G24" s="48"/>
      <c r="H24" s="55"/>
      <c r="I24" s="56"/>
    </row>
    <row r="25" spans="3:9" ht="63.75">
      <c r="C25" s="1" t="str">
        <f>Analysis!C74</f>
        <v>End user</v>
      </c>
      <c r="D25" s="42" t="str">
        <f>Analysis!L74</f>
        <v>The SANDF has succeeded to appoint knowledgeable people for all its critical functions.</v>
      </c>
      <c r="E25" s="146" t="str">
        <f>Analysis!M74</f>
        <v>The work of the Defence force are better planned and better executed. No roll-overs foreseen, and good relationships exist between Client, Armscor and Industry</v>
      </c>
      <c r="F25" s="49" t="str">
        <f>Analysis!H22</f>
        <v>The SANDF has a surplus of manpower, but in the wrong categories. There is a shortage on technically skilled personnel</v>
      </c>
      <c r="G25" s="129" t="str">
        <f>Analysis!I22</f>
        <v>The performance on the current budget is acceptable but small roll-overs cannot be avoided. Great effort is needed to ensure that industry focuses attention on SANDF business.</v>
      </c>
      <c r="H25" s="55" t="str">
        <f>Analysis!D74</f>
        <v>Great pressure on SANDF resources due to operations and illness.</v>
      </c>
      <c r="I25" s="140" t="str">
        <f>Analysis!E74</f>
        <v>Ineffectiveness in requirements setting, contracting and execution of work. Severely strained relations. Much rollovers</v>
      </c>
    </row>
    <row r="26" spans="3:9" ht="38.25">
      <c r="C26" s="1" t="str">
        <f>Analysis!C75</f>
        <v>DOD &amp; SANDF Management</v>
      </c>
      <c r="D26" s="42" t="str">
        <f>Analysis!L75</f>
        <v>There is enough people to perform the vital functions, they are knowledgeable and enthusiastic.</v>
      </c>
      <c r="E26" s="146"/>
      <c r="F26" s="49" t="str">
        <f>Analysis!H23</f>
        <v>The key personnel in the structures is  in a position to fulfill their functions</v>
      </c>
      <c r="G26" s="129"/>
      <c r="H26" s="55" t="str">
        <f>Analysis!D75</f>
        <v>Understaffed or staffed with incapable personnel</v>
      </c>
      <c r="I26" s="140"/>
    </row>
    <row r="27" spans="3:9" ht="89.25">
      <c r="C27" s="1" t="str">
        <f>Analysis!C76</f>
        <v>Armscor   </v>
      </c>
      <c r="D27" s="42" t="str">
        <f>Analysis!L76</f>
        <v>There is an oversupply of manpower to Armscor's manpower requirements. The current staff is well trained and motivated and thus effective.</v>
      </c>
      <c r="E27" s="146"/>
      <c r="F27" s="49" t="str">
        <f>Analysis!H24</f>
        <v>Armscor have improved its bargainng position and is in a position to keep it manpower and starts attracting promising people from outside. The people can cope with the workload</v>
      </c>
      <c r="G27" s="129"/>
      <c r="H27" s="55" t="str">
        <f>Analysis!D76</f>
        <v>Understaffed and serious loss of expertise</v>
      </c>
      <c r="I27" s="140"/>
    </row>
    <row r="28" spans="3:9" ht="76.5">
      <c r="C28" s="1" t="str">
        <f>Analysis!C77</f>
        <v>Primary industry</v>
      </c>
      <c r="D28" s="42" t="str">
        <f>Analysis!L77</f>
        <v>There is enough manpower to take on additional work and the industry is eager to get more work, performance is therefor excellent.</v>
      </c>
      <c r="E28" s="146"/>
      <c r="F28" s="49" t="str">
        <f>Analysis!H25</f>
        <v>The industry can cope with their workload, but due to the budget situation is capped in terms of their  performance, leading to some delays on projects.</v>
      </c>
      <c r="G28" s="129"/>
      <c r="H28" s="55" t="str">
        <f>Analysis!D77</f>
        <v>Loss of expertise that is vital in certain areas</v>
      </c>
      <c r="I28" s="140"/>
    </row>
    <row r="29" spans="3:9" ht="76.5">
      <c r="C29" s="1" t="str">
        <f>Analysis!C78</f>
        <v>Secondary industry</v>
      </c>
      <c r="D29" s="42" t="str">
        <f>Analysis!L78</f>
        <v>There is enough manpower to take on additional work and the industry is eager to get more work, performance is therefor excellent.</v>
      </c>
      <c r="E29" s="146"/>
      <c r="F29" s="49" t="str">
        <f>Analysis!H26</f>
        <v>The industry can cope with their workload, but due to the budget situation is capped in terms of their  performance, leading to some delays on projects.</v>
      </c>
      <c r="G29" s="129"/>
      <c r="H29" s="55" t="str">
        <f>Analysis!D78</f>
        <v>Loss of expertise that is vital in certain areas</v>
      </c>
      <c r="I29" s="140"/>
    </row>
    <row r="30" spans="2:9" ht="48" customHeight="1">
      <c r="B30" s="152" t="str">
        <f>Analysis!B79</f>
        <v>Relationships between roleplayers</v>
      </c>
      <c r="C30" s="152"/>
      <c r="D30" s="42"/>
      <c r="E30" s="43"/>
      <c r="F30" s="47"/>
      <c r="G30" s="48"/>
      <c r="H30" s="55"/>
      <c r="I30" s="56"/>
    </row>
    <row r="31" spans="3:9" ht="63.75">
      <c r="C31" s="1" t="str">
        <f>Analysis!C80</f>
        <v>SANDF-DOD</v>
      </c>
      <c r="D31" s="42" t="str">
        <f>Analysis!L80</f>
        <v>Excellent co-operation within the uniform environment. They support each other's interest and good internal planning is done.</v>
      </c>
      <c r="E31" s="146" t="str">
        <f>Analysis!M80</f>
        <v>The excellent relationships favours the environment to such an extent that it becomes an example for other countries, and by itself draws new business to the country.</v>
      </c>
      <c r="F31" s="49" t="str">
        <f>Analysis!H28</f>
        <v>Different roleplayers in the Client environment seemingly work well together,although occasional differences are noticeable. </v>
      </c>
      <c r="G31" s="129" t="str">
        <f>Analysis!I28</f>
        <v>The relationships are on a level where good co-operation is possible to the mutual benefit of all roleplayers.</v>
      </c>
      <c r="H31" s="55" t="str">
        <f>Analysis!D80</f>
        <v>Severe internal pressures and rivalry exists between different roleplayers in the client environment</v>
      </c>
      <c r="I31" s="140" t="str">
        <f>Analysis!E80</f>
        <v>Business in the defence environment is not considered viable by many companies and they started to look at other business ventures This makes the contracting base smaller and even a harder environmentfor Armscor to function in. The situation is detrimental to the client.</v>
      </c>
    </row>
    <row r="32" spans="3:9" ht="105" customHeight="1">
      <c r="C32" s="1" t="str">
        <f>Analysis!C81</f>
        <v>Armscor-Client</v>
      </c>
      <c r="D32" s="42" t="str">
        <f>Analysis!L81</f>
        <v>There are excellent relationships between Armscor ant the client and 'n spirit of positive trust and mutual co-operation exists.</v>
      </c>
      <c r="E32" s="146"/>
      <c r="F32" s="49" t="str">
        <f>Analysis!H29</f>
        <v>Relations between DOD-SANDF and Armscor is acceptable on the surface, everything is not withou tension and Armscor's role and functions continues to be questioned in some areas.</v>
      </c>
      <c r="G32" s="129"/>
      <c r="H32" s="55" t="str">
        <f>Analysis!D81</f>
        <v>The relations between Armscor and the client is severely strained and hampered by many factors. There is suspicion and bad feelings towards each other on every level.</v>
      </c>
      <c r="I32" s="140"/>
    </row>
    <row r="33" spans="3:9" ht="136.5" customHeight="1">
      <c r="C33" s="1" t="str">
        <f>Analysis!C82</f>
        <v>Armscor-Industry</v>
      </c>
      <c r="D33" s="42" t="str">
        <f>Analysis!L82</f>
        <v>Armscor - Industry relationships are excellent and there is a lot of trust and goodwill.  There is more talk of 'partnering' and 'co-investment' and black empowerment companies are becoming more succesful.</v>
      </c>
      <c r="E33" s="146"/>
      <c r="F33" s="49" t="str">
        <f>Analysis!H30</f>
        <v>Relations between Armscor and the Industry is relaxed but fragile. The process of transformation has introduces various tensions into the relationshipsand  there is a slight measure of distrust available. Both parties are trying to work on the situation.</v>
      </c>
      <c r="G33" s="129"/>
      <c r="H33" s="55" t="str">
        <f>Analysis!D82</f>
        <v>Relations between Armscor severely under pressure. Performance is not good and Armscor manages very hard to achieve results. There is mistrust and industry tries tocircumvent the official contracting channel</v>
      </c>
      <c r="I33" s="140"/>
    </row>
    <row r="34" spans="3:9" ht="144.75" customHeight="1">
      <c r="C34" s="1" t="str">
        <f>Analysis!C83</f>
        <v>Industry-Industry</v>
      </c>
      <c r="D34" s="42" t="str">
        <f>Analysis!L83</f>
        <v>Excellent relationships exist in industry and the most of the role players in the defence environment have found nische areas for themselves. There is good co-operation locally and internationally and  good contracting arrangements have been agreed upon.</v>
      </c>
      <c r="E34" s="146"/>
      <c r="F34" s="49" t="str">
        <f>Analysis!H31</f>
        <v>Although industry has to strive hard to survive, there is a fairly good working relationship between different contractors, even those contending for the same work. There is some animosity towards smaller companies that take away some work from the established ones.</v>
      </c>
      <c r="G34" s="129"/>
      <c r="H34" s="55" t="str">
        <f>Analysis!D83</f>
        <v>Fierce competition has led to very adverse relationships in industry, and  the different parties are playing 'politics' wherever they can. Cases of industrial spying have been seen.</v>
      </c>
      <c r="I34" s="140"/>
    </row>
    <row r="35" spans="3:9" ht="114.75">
      <c r="C35" s="1" t="str">
        <f>Analysis!C84</f>
        <v>Polity-Armour</v>
      </c>
      <c r="D35" s="42" t="str">
        <f>Analysis!L84</f>
        <v>It is acknowledged by political leaders that armour is vital in any conflict and that the country needs that to keep its prominent position in Africa. The public is being informed accordingly.</v>
      </c>
      <c r="E35" s="146"/>
      <c r="F35" s="49" t="str">
        <f>Analysis!H32</f>
        <v>The concept of armour is still firmly rooted in the mind of decisionmakers, although some decionmakers are being influenced by modern thought on light &amp; mobile worfare, as if armour function is not necessary in the African Battle Space.</v>
      </c>
      <c r="G35" s="129"/>
      <c r="H35" s="55" t="str">
        <f>Analysis!D84</f>
        <v>The political mood has turned against the concept of armour and that has been deposited in the mind of the general public.</v>
      </c>
      <c r="I35" s="140"/>
    </row>
    <row r="36" spans="2:9" ht="33.75" customHeight="1">
      <c r="B36" s="152" t="str">
        <f>Analysis!B85</f>
        <v>Technology</v>
      </c>
      <c r="C36" s="152"/>
      <c r="D36" s="42"/>
      <c r="E36" s="43"/>
      <c r="F36" s="47"/>
      <c r="G36" s="48"/>
      <c r="H36" s="55"/>
      <c r="I36" s="56"/>
    </row>
    <row r="37" spans="3:9" ht="53.25" customHeight="1">
      <c r="C37" s="1" t="str">
        <f>Analysis!C86</f>
        <v>Current Equipment technology</v>
      </c>
      <c r="D37" s="42" t="str">
        <f>Analysis!L86</f>
        <v>Technological base exceeds that needed for operating, support, maintenance and repair of systems</v>
      </c>
      <c r="E37" s="146" t="str">
        <f>Analysis!M86</f>
        <v>There is much enthusiasm for technology development and good breakthroughs are being made on a regular basis.</v>
      </c>
      <c r="F37" s="49" t="str">
        <f>Analysis!H34</f>
        <v>Current level of technology supports  current maintenance and repair of systems</v>
      </c>
      <c r="G37" s="129" t="str">
        <f>Analysis!I34</f>
        <v>A few areas are still being exploited effectively and in these areas we can make a contribution in the world</v>
      </c>
      <c r="H37" s="55" t="str">
        <f>Analysis!D86</f>
        <v>Loss of technology endangers use of equipment currently in use</v>
      </c>
      <c r="I37" s="140" t="str">
        <f>Analysis!E86</f>
        <v>Because the environment is so sluggish no new development work do receive attention and that leads to a situation of loss and despair in the field.</v>
      </c>
    </row>
    <row r="38" spans="3:9" ht="95.25" customHeight="1">
      <c r="C38" s="1" t="str">
        <f>Analysis!C87</f>
        <v>Critical technologies status</v>
      </c>
      <c r="D38" s="42" t="str">
        <f>Analysis!L87</f>
        <v>Critical technologies are 'safe'. They have been identified and money has been made avaiable for a modest development program, where clear development goals have been set.</v>
      </c>
      <c r="E38" s="146"/>
      <c r="F38" s="49" t="str">
        <f>Analysis!H35</f>
        <v>The essential critical technologies are being kept intact, albeit on an absolute minimum level.The longer term future for these technologies are however bleak.</v>
      </c>
      <c r="G38" s="129"/>
      <c r="H38" s="55" t="str">
        <f>Analysis!D87</f>
        <v>Critical technologies have been lost to the country and equipment must either be disposed of, or repaired by overseas expertise. This seriously hampers some operations.</v>
      </c>
      <c r="I38" s="140"/>
    </row>
    <row r="39" spans="3:9" ht="117.75" customHeight="1">
      <c r="C39" s="1" t="str">
        <f>Analysis!C88</f>
        <v>Relevant technology development in S Africa</v>
      </c>
      <c r="D39" s="42" t="str">
        <f>Analysis!L88</f>
        <v>A reasonable measure of funds go towrads technology development and the benefits become visible both in terms of the improvement of current systems, and the improvement of new systems. There is a lot on co-investment from overseas.</v>
      </c>
      <c r="E39" s="146"/>
      <c r="F39" s="49" t="str">
        <f>Analysis!H36</f>
        <v>Technology development is being funded by the DOD in certain areas but neither is it enough to sustain the field, nor does it cover all the areas that are needed to be covered. Companies do invest in own technology development.</v>
      </c>
      <c r="G39" s="129"/>
      <c r="H39" s="55" t="str">
        <f>Analysis!D88</f>
        <v>No development is taking place. There is only focus on the maintenance &amp; repair side of engineering</v>
      </c>
      <c r="I39" s="140"/>
    </row>
    <row r="40" spans="3:9" ht="95.25" customHeight="1">
      <c r="C40" s="1" t="str">
        <f>Analysis!C89</f>
        <v>Promising technologies in the world</v>
      </c>
      <c r="D40" s="42" t="str">
        <f>Analysis!L89</f>
        <v>Excellent new technologies have been developed elsewhere and that have opened up a whole new wordl for the armour environment that must be pursued</v>
      </c>
      <c r="E40" s="146"/>
      <c r="F40" s="49" t="str">
        <f>Analysis!H37</f>
        <v>Some interesting technologies have become visible in the world that will impact the armour environment to such an extent that own investigations have been started.</v>
      </c>
      <c r="G40" s="129"/>
      <c r="H40" s="55" t="str">
        <f>Analysis!D89</f>
        <v>No new technologies have been developed in this area in recent years. It seems that the field has stagnated and it is unwise to invest in the area.</v>
      </c>
      <c r="I40" s="140"/>
    </row>
    <row r="41" spans="3:9" ht="66.75" customHeight="1">
      <c r="C41" s="1" t="str">
        <f>Analysis!C90</f>
        <v>Technology shift</v>
      </c>
      <c r="D41" s="42" t="str">
        <f>Analysis!L90</f>
        <v>Radical shifts in the technology spectrum may change the face of the field and it is imperative that the effect of this be studied and implementd.</v>
      </c>
      <c r="E41" s="146"/>
      <c r="F41" s="49" t="str">
        <f>Analysis!H38</f>
        <v>There is a gradual shift towards newer technologies that may be useful in upgrading current systems</v>
      </c>
      <c r="G41" s="129"/>
      <c r="H41" s="55" t="str">
        <f>Analysis!D90</f>
        <v>The tegnology has stagnated</v>
      </c>
      <c r="I41" s="140"/>
    </row>
    <row r="42" spans="2:9" ht="30" customHeight="1">
      <c r="B42" s="152" t="str">
        <f>Analysis!B91</f>
        <v>Equipment status</v>
      </c>
      <c r="C42" s="152"/>
      <c r="D42" s="42"/>
      <c r="E42" s="43"/>
      <c r="F42" s="47"/>
      <c r="G42" s="48"/>
      <c r="H42" s="55"/>
      <c r="I42" s="56"/>
    </row>
    <row r="43" spans="3:9" ht="81" customHeight="1">
      <c r="C43" s="1" t="str">
        <f>Analysis!C92</f>
        <v>Main equipment</v>
      </c>
      <c r="D43" s="42" t="str">
        <f>Analysis!L92</f>
        <v>Operational availability is adequate and even improving and confidence in our systems are being restored.</v>
      </c>
      <c r="E43" s="146" t="str">
        <f>Analysis!M92</f>
        <v>Seeing that equipment is in a very good state, more funds are made available to bolster the support environment to modernise and become more effective.</v>
      </c>
      <c r="F43" s="49" t="str">
        <f>Analysis!H40</f>
        <v>Equipment is not in good condition and  funding levels are such that deterioration continues. Operational availability is being affected.</v>
      </c>
      <c r="G43" s="129" t="str">
        <f>Analysis!I40</f>
        <v>The slow degradation must be stopped before irrevocable damage is inflicted to systems, and before the supporting industry abandons this area.</v>
      </c>
      <c r="H43" s="55" t="str">
        <f>Analysis!D92</f>
        <v>Condition of equipment is very poor and operational availability is unacceptably low, to such an extent that it is considered a national threat.</v>
      </c>
      <c r="I43" s="140" t="str">
        <f>Analysis!E92</f>
        <v>The equipment condition is an embarrassment for all the roleplayers, who triy to make ends meet with the very limited budget. Great damage have been inflicted on systems due to neglect.</v>
      </c>
    </row>
    <row r="44" spans="3:9" ht="95.25" customHeight="1">
      <c r="C44" s="1" t="str">
        <f>Analysis!C93</f>
        <v>Spares</v>
      </c>
      <c r="D44" s="42" t="str">
        <f>Analysis!L93</f>
        <v>Spares levels are considered to be adequate for the next 5 years.</v>
      </c>
      <c r="E44" s="146"/>
      <c r="F44" s="49" t="str">
        <f>Analysis!H41</f>
        <v>Spares levels are low and are not replenished quickly enough. In some areas shortages have arisen and the user has resorted to stripping of obsolete products to get hold of spares.</v>
      </c>
      <c r="G44" s="129"/>
      <c r="H44" s="55" t="str">
        <f>Analysis!D93</f>
        <v>Spares levels are below critical levels and funds are too limited to replenish fast enough</v>
      </c>
      <c r="I44" s="140"/>
    </row>
    <row r="45" spans="3:9" ht="63.75">
      <c r="C45" s="1" t="str">
        <f>Analysis!C94</f>
        <v>Maintenance level</v>
      </c>
      <c r="D45" s="42" t="str">
        <f>Analysis!L94</f>
        <v>The equipment of the SANDF is in an excellent condition, and the user is proud of his systems</v>
      </c>
      <c r="E45" s="146"/>
      <c r="F45" s="49" t="str">
        <f>Analysis!H42</f>
        <v>Maintenance within the SANDF and at maintenance contractors can maintain systems at required availability levels.</v>
      </c>
      <c r="G45" s="129"/>
      <c r="H45" s="55" t="str">
        <f>Analysis!D94</f>
        <v>Funding for maintenance is too low and equipment becomes disfunctional.</v>
      </c>
      <c r="I45" s="140"/>
    </row>
    <row r="46" spans="3:9" ht="51">
      <c r="C46" s="1" t="str">
        <f>Analysis!C95</f>
        <v>Facilities</v>
      </c>
      <c r="D46" s="42" t="str">
        <f>Analysis!L95</f>
        <v>Facilities are of an excellent standard and serves as a model for Africa.</v>
      </c>
      <c r="E46" s="146"/>
      <c r="F46" s="49" t="str">
        <f>Analysis!H43</f>
        <v>The facilities in the SANDF need some attention but in general the work required can still be executed there.</v>
      </c>
      <c r="G46" s="129"/>
      <c r="H46" s="55" t="str">
        <f>Analysis!D95</f>
        <v>The facilities within the Defence environment have deteriorated to such an extent that scheduled maintenance work cannot be done relaibly there</v>
      </c>
      <c r="I46" s="140"/>
    </row>
    <row r="47" spans="3:9" ht="63.75">
      <c r="C47" s="1" t="str">
        <f>Analysis!C96</f>
        <v>Support &amp; Operating staff</v>
      </c>
      <c r="D47" s="42" t="str">
        <f>Analysis!L96</f>
        <v>SANDF has enough skilled technical personnel to conduct their allocated maintenance tasks, and industry is ready and able to supply more complex maintenance functions.</v>
      </c>
      <c r="E47" s="146"/>
      <c r="F47" s="49" t="str">
        <f>Analysis!H44</f>
        <v>The O&amp;M staff, supplemented by contractors is good enough for the work to be done.</v>
      </c>
      <c r="G47" s="129"/>
      <c r="H47" s="55" t="str">
        <f>Analysis!D96</f>
        <v>The O&amp;M staff component in the SANDF has  diminished to below critical levels.</v>
      </c>
      <c r="I47" s="140"/>
    </row>
    <row r="48" spans="2:9" ht="39" customHeight="1">
      <c r="B48" s="152" t="str">
        <f>Analysis!B97</f>
        <v>International Business</v>
      </c>
      <c r="C48" s="152"/>
      <c r="D48" s="42"/>
      <c r="E48" s="43"/>
      <c r="F48" s="47"/>
      <c r="G48" s="48"/>
      <c r="H48" s="55"/>
      <c r="I48" s="56"/>
    </row>
    <row r="49" spans="3:9" ht="76.5">
      <c r="C49" s="1" t="str">
        <f>Analysis!C98</f>
        <v>DIP business</v>
      </c>
      <c r="D49" s="42" t="str">
        <f>Analysis!L98</f>
        <v>A lot of DIP work is forthcoming and it seems to be sustainable because most of the company's have secured follow-on contracts</v>
      </c>
      <c r="E49" s="146" t="str">
        <f>Analysis!M98</f>
        <v>Indurty is thriving on international business, and are becoming more focuses to that direction. Local client benefits from the involvement, but is not a priority client any more.</v>
      </c>
      <c r="F49" s="49" t="str">
        <f>Analysis!H46</f>
        <v>DIP business is increasingly being advantageous for the local industry. Levels are already at such a  level that it contributes significantly to industry survival</v>
      </c>
      <c r="G49" s="129" t="str">
        <f>Analysis!I46</f>
        <v>Industry can survive with current levels of international business, but must have sustained marketing effort to keep it at that levels</v>
      </c>
      <c r="H49" s="55" t="str">
        <f>Analysis!D98</f>
        <v>Very little DIP business is coming back to the industry.</v>
      </c>
      <c r="I49" s="140" t="str">
        <f>Analysis!E98</f>
        <v>International business is on too low a level to sustain the local industry, and  the decline cannot be stopped by local requirements only</v>
      </c>
    </row>
    <row r="50" spans="3:9" ht="51">
      <c r="C50" s="1" t="str">
        <f>Analysis!C99</f>
        <v>International development work</v>
      </c>
      <c r="D50" s="42" t="str">
        <f>Analysis!L99</f>
        <v>International development work is of such importance that thelocal defence environment benefits greatly from it.</v>
      </c>
      <c r="E50" s="146"/>
      <c r="F50" s="49" t="str">
        <f>Analysis!H47</f>
        <v>Local companies are doing good development work and receive more work from overseas.</v>
      </c>
      <c r="G50" s="129"/>
      <c r="H50" s="55" t="str">
        <f>Analysis!D99</f>
        <v>No development work is being contracted to the local industry</v>
      </c>
      <c r="I50" s="140"/>
    </row>
    <row r="51" spans="3:9" ht="81.75" customHeight="1">
      <c r="C51" s="1" t="str">
        <f>Analysis!C100</f>
        <v>International production work</v>
      </c>
      <c r="D51" s="42" t="str">
        <f>Analysis!L100</f>
        <v>Lots of production work sustains the industry and new production contracts are on the cards</v>
      </c>
      <c r="E51" s="146"/>
      <c r="F51" s="49" t="str">
        <f>Analysis!H48</f>
        <v>Production work from overseas contracts  is of great value to local industries, and more contracts are being concluded.</v>
      </c>
      <c r="G51" s="129"/>
      <c r="H51" s="55" t="str">
        <f>Analysis!D100</f>
        <v>Limited production work from previous years still remain with industry</v>
      </c>
      <c r="I51" s="140"/>
    </row>
    <row r="52" spans="3:9" ht="69.75" customHeight="1">
      <c r="C52" s="1" t="str">
        <f>Analysis!C101</f>
        <v>International maintenance contracts</v>
      </c>
      <c r="D52" s="42" t="str">
        <f>Analysis!L101</f>
        <v>Lots of maintenance contracts are being executed, and new contracts are on the cards</v>
      </c>
      <c r="E52" s="146"/>
      <c r="F52" s="49" t="str">
        <f>Analysis!H49</f>
        <v>Maintenance work for overseas companies are becoming more frequent and companies begin to exploit the opportunity</v>
      </c>
      <c r="G52" s="129"/>
      <c r="H52" s="55" t="str">
        <f>Analysis!D101</f>
        <v>Only a few companies support products overseas.</v>
      </c>
      <c r="I52" s="140"/>
    </row>
    <row r="53" spans="3:9" ht="69.75" customHeight="1" thickBot="1">
      <c r="C53" s="1" t="str">
        <f>Analysis!C102</f>
        <v>International business ventures.</v>
      </c>
      <c r="D53" s="44" t="str">
        <f>Analysis!L102</f>
        <v>Almost all roleplayers are involved in successful international business ventures, and they have been helped to expand into new markets with their products</v>
      </c>
      <c r="E53" s="147"/>
      <c r="F53" s="50" t="str">
        <f>Analysis!H50</f>
        <v>Companies  become involved in International ventures more and more, and that brings new business opportunities</v>
      </c>
      <c r="G53" s="130"/>
      <c r="H53" s="57" t="str">
        <f>Analysis!D102</f>
        <v>The RSA industry do not enjoy much exposure in terms of international business ventures.</v>
      </c>
      <c r="I53" s="141"/>
    </row>
    <row r="54" ht="13.5" thickTop="1"/>
    <row r="55" spans="3:9" ht="12.75">
      <c r="C55" s="145" t="s">
        <v>183</v>
      </c>
      <c r="D55" s="145"/>
      <c r="E55" s="145"/>
      <c r="F55" s="145"/>
      <c r="G55" s="145"/>
      <c r="H55" s="145"/>
      <c r="I55" s="145"/>
    </row>
    <row r="56" ht="13.5" thickBot="1"/>
    <row r="57" spans="3:9" ht="18.75" thickTop="1">
      <c r="C57" s="68"/>
      <c r="D57" s="142" t="s">
        <v>182</v>
      </c>
      <c r="E57" s="143"/>
      <c r="F57" s="150" t="s">
        <v>33</v>
      </c>
      <c r="G57" s="151"/>
      <c r="H57" s="148" t="s">
        <v>181</v>
      </c>
      <c r="I57" s="149"/>
    </row>
    <row r="58" spans="3:9" ht="44.25" customHeight="1">
      <c r="C58" s="69" t="str">
        <f>Scoping!C7</f>
        <v>Armour Formation</v>
      </c>
      <c r="D58" s="137"/>
      <c r="E58" s="138"/>
      <c r="F58" s="135"/>
      <c r="G58" s="136"/>
      <c r="H58" s="138"/>
      <c r="I58" s="139"/>
    </row>
    <row r="59" spans="3:9" ht="44.25" customHeight="1">
      <c r="C59" s="69" t="str">
        <f>Scoping!C8</f>
        <v>DAPD</v>
      </c>
      <c r="D59" s="137"/>
      <c r="E59" s="138"/>
      <c r="F59" s="135"/>
      <c r="G59" s="136"/>
      <c r="H59" s="138"/>
      <c r="I59" s="139"/>
    </row>
    <row r="60" spans="3:9" ht="44.25" customHeight="1">
      <c r="C60" s="69" t="str">
        <f>Scoping!C9</f>
        <v>DPSM</v>
      </c>
      <c r="D60" s="137"/>
      <c r="E60" s="138"/>
      <c r="F60" s="135"/>
      <c r="G60" s="136"/>
      <c r="H60" s="138"/>
      <c r="I60" s="139"/>
    </row>
    <row r="61" spans="3:9" ht="44.25" customHeight="1">
      <c r="C61" s="69" t="str">
        <f>Scoping!C10</f>
        <v>Armscor</v>
      </c>
      <c r="D61" s="137"/>
      <c r="E61" s="138"/>
      <c r="F61" s="135"/>
      <c r="G61" s="136"/>
      <c r="H61" s="138"/>
      <c r="I61" s="139"/>
    </row>
    <row r="62" spans="3:9" ht="44.25" customHeight="1">
      <c r="C62" s="69" t="str">
        <f>Scoping!C11</f>
        <v>A-OMC</v>
      </c>
      <c r="D62" s="137"/>
      <c r="E62" s="138"/>
      <c r="F62" s="135"/>
      <c r="G62" s="136"/>
      <c r="H62" s="138"/>
      <c r="I62" s="139"/>
    </row>
    <row r="63" spans="3:9" ht="45" customHeight="1">
      <c r="C63" s="69" t="str">
        <f>Scoping!C12</f>
        <v>LIW</v>
      </c>
      <c r="D63" s="137"/>
      <c r="E63" s="138"/>
      <c r="F63" s="135"/>
      <c r="G63" s="136"/>
      <c r="H63" s="138"/>
      <c r="I63" s="139"/>
    </row>
    <row r="64" spans="3:9" ht="45" customHeight="1">
      <c r="C64" s="69" t="str">
        <f>Scoping!C13</f>
        <v>RDL</v>
      </c>
      <c r="D64" s="137"/>
      <c r="E64" s="138"/>
      <c r="F64" s="135"/>
      <c r="G64" s="136"/>
      <c r="H64" s="138"/>
      <c r="I64" s="139"/>
    </row>
    <row r="65" spans="3:9" ht="42.75" customHeight="1" thickBot="1">
      <c r="C65" s="70" t="str">
        <f>Scoping!C14</f>
        <v>Other Contractors</v>
      </c>
      <c r="D65" s="132"/>
      <c r="E65" s="133"/>
      <c r="F65" s="135"/>
      <c r="G65" s="136"/>
      <c r="H65" s="133"/>
      <c r="I65" s="134"/>
    </row>
    <row r="66" spans="4:9" ht="13.5" thickTop="1">
      <c r="D66" s="131"/>
      <c r="E66" s="131"/>
      <c r="F66" s="3"/>
      <c r="G66" s="3"/>
      <c r="H66" s="131"/>
      <c r="I66" s="131"/>
    </row>
    <row r="67" spans="4:9" ht="12.75">
      <c r="D67" s="131"/>
      <c r="E67" s="131"/>
      <c r="F67" s="3"/>
      <c r="G67" s="3"/>
      <c r="H67" s="131"/>
      <c r="I67" s="131"/>
    </row>
    <row r="68" spans="4:9" ht="12.75">
      <c r="D68" s="131"/>
      <c r="E68" s="131"/>
      <c r="F68" s="3"/>
      <c r="G68" s="3"/>
      <c r="H68" s="131"/>
      <c r="I68" s="131"/>
    </row>
  </sheetData>
  <sheetProtection password="CA99" sheet="1" objects="1" scenarios="1"/>
  <mergeCells count="71">
    <mergeCell ref="E2:G2"/>
    <mergeCell ref="B30:C30"/>
    <mergeCell ref="B36:C36"/>
    <mergeCell ref="B42:C42"/>
    <mergeCell ref="F3:G3"/>
    <mergeCell ref="G7:G11"/>
    <mergeCell ref="G13:G17"/>
    <mergeCell ref="G19:G23"/>
    <mergeCell ref="B48:C48"/>
    <mergeCell ref="B6:C6"/>
    <mergeCell ref="B12:C12"/>
    <mergeCell ref="B18:C18"/>
    <mergeCell ref="B24:C24"/>
    <mergeCell ref="E43:E47"/>
    <mergeCell ref="E37:E41"/>
    <mergeCell ref="E31:E35"/>
    <mergeCell ref="H3:I3"/>
    <mergeCell ref="E19:E23"/>
    <mergeCell ref="E13:E17"/>
    <mergeCell ref="E7:E11"/>
    <mergeCell ref="I7:I11"/>
    <mergeCell ref="I13:I17"/>
    <mergeCell ref="I19:I23"/>
    <mergeCell ref="D59:E59"/>
    <mergeCell ref="H59:I59"/>
    <mergeCell ref="D60:E60"/>
    <mergeCell ref="H60:I60"/>
    <mergeCell ref="F59:G59"/>
    <mergeCell ref="F60:G60"/>
    <mergeCell ref="D57:E57"/>
    <mergeCell ref="H57:I57"/>
    <mergeCell ref="D58:E58"/>
    <mergeCell ref="H58:I58"/>
    <mergeCell ref="F58:G58"/>
    <mergeCell ref="F57:G57"/>
    <mergeCell ref="I49:I53"/>
    <mergeCell ref="D3:E3"/>
    <mergeCell ref="C1:I1"/>
    <mergeCell ref="C55:I55"/>
    <mergeCell ref="I25:I29"/>
    <mergeCell ref="I31:I35"/>
    <mergeCell ref="I37:I41"/>
    <mergeCell ref="I43:I47"/>
    <mergeCell ref="E25:E29"/>
    <mergeCell ref="E49:E53"/>
    <mergeCell ref="D61:E61"/>
    <mergeCell ref="H61:I61"/>
    <mergeCell ref="D62:E62"/>
    <mergeCell ref="H62:I62"/>
    <mergeCell ref="F61:G61"/>
    <mergeCell ref="F62:G62"/>
    <mergeCell ref="D63:E63"/>
    <mergeCell ref="H63:I63"/>
    <mergeCell ref="D64:E64"/>
    <mergeCell ref="H64:I64"/>
    <mergeCell ref="F63:G63"/>
    <mergeCell ref="F64:G64"/>
    <mergeCell ref="D65:E65"/>
    <mergeCell ref="H65:I65"/>
    <mergeCell ref="D66:E66"/>
    <mergeCell ref="H66:I66"/>
    <mergeCell ref="F65:G65"/>
    <mergeCell ref="D67:E67"/>
    <mergeCell ref="H67:I67"/>
    <mergeCell ref="D68:E68"/>
    <mergeCell ref="H68:I68"/>
    <mergeCell ref="G49:G53"/>
    <mergeCell ref="G25:G29"/>
    <mergeCell ref="G31:G35"/>
    <mergeCell ref="G37:G41"/>
    <mergeCell ref="G43:G47"/>
  </mergeCells>
  <printOptions gridLines="1"/>
  <pageMargins left="0.75" right="0.75" top="1" bottom="1" header="0.5" footer="0.5"/>
  <pageSetup fitToHeight="0"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G23"/>
  <sheetViews>
    <sheetView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B3" sqref="B3:C3"/>
    </sheetView>
  </sheetViews>
  <sheetFormatPr defaultColWidth="9.140625" defaultRowHeight="12.75"/>
  <cols>
    <col min="1" max="1" width="14.7109375" style="1" customWidth="1"/>
    <col min="2" max="2" width="46.00390625" style="1" customWidth="1"/>
    <col min="3" max="3" width="27.8515625" style="1" customWidth="1"/>
    <col min="4" max="4" width="43.00390625" style="1" customWidth="1"/>
    <col min="5" max="5" width="29.57421875" style="1" customWidth="1"/>
    <col min="6" max="6" width="46.140625" style="1" customWidth="1"/>
    <col min="7" max="7" width="27.28125" style="1" customWidth="1"/>
  </cols>
  <sheetData>
    <row r="1" spans="1:7" ht="36" customHeight="1">
      <c r="A1" s="6"/>
      <c r="B1" s="59" t="s">
        <v>144</v>
      </c>
      <c r="C1" s="100"/>
      <c r="D1" s="155" t="s">
        <v>398</v>
      </c>
      <c r="E1" s="155"/>
      <c r="F1" s="155"/>
      <c r="G1" s="6"/>
    </row>
    <row r="2" spans="2:6" ht="24" thickBot="1">
      <c r="B2" s="99">
        <v>1</v>
      </c>
      <c r="C2" s="99"/>
      <c r="D2" s="155" t="str">
        <f>Scoping!C3</f>
        <v>Armour Wider System</v>
      </c>
      <c r="E2" s="155"/>
      <c r="F2" s="155"/>
    </row>
    <row r="3" spans="2:7" ht="13.5" thickTop="1">
      <c r="B3" s="156" t="s">
        <v>193</v>
      </c>
      <c r="C3" s="157"/>
      <c r="D3" s="156" t="s">
        <v>194</v>
      </c>
      <c r="E3" s="157"/>
      <c r="F3" s="156" t="s">
        <v>195</v>
      </c>
      <c r="G3" s="157"/>
    </row>
    <row r="4" spans="1:7" ht="12.75">
      <c r="A4" s="2" t="s">
        <v>165</v>
      </c>
      <c r="B4" s="51" t="s">
        <v>179</v>
      </c>
      <c r="C4" s="52" t="s">
        <v>167</v>
      </c>
      <c r="D4" s="51" t="s">
        <v>179</v>
      </c>
      <c r="E4" s="52" t="s">
        <v>167</v>
      </c>
      <c r="F4" s="51" t="s">
        <v>179</v>
      </c>
      <c r="G4" s="52" t="s">
        <v>167</v>
      </c>
    </row>
    <row r="5" spans="1:7" ht="168" customHeight="1">
      <c r="A5" s="1" t="str">
        <f>Analysis!B3</f>
        <v>The Threat</v>
      </c>
      <c r="B5" s="95" t="s">
        <v>385</v>
      </c>
      <c r="C5" s="96" t="s">
        <v>286</v>
      </c>
      <c r="D5" s="95" t="s">
        <v>386</v>
      </c>
      <c r="E5" s="96" t="s">
        <v>280</v>
      </c>
      <c r="F5" s="95" t="s">
        <v>385</v>
      </c>
      <c r="G5" s="96" t="s">
        <v>286</v>
      </c>
    </row>
    <row r="6" spans="1:7" ht="234.75" customHeight="1">
      <c r="A6" s="1" t="str">
        <f>Analysis!B9</f>
        <v>The RSA Political Scenario</v>
      </c>
      <c r="B6" s="95" t="s">
        <v>430</v>
      </c>
      <c r="C6" s="96" t="s">
        <v>316</v>
      </c>
      <c r="D6" s="95" t="s">
        <v>430</v>
      </c>
      <c r="E6" s="96" t="s">
        <v>316</v>
      </c>
      <c r="F6" s="95" t="s">
        <v>430</v>
      </c>
      <c r="G6" s="96" t="s">
        <v>316</v>
      </c>
    </row>
    <row r="7" spans="1:7" ht="210" customHeight="1">
      <c r="A7" s="1" t="str">
        <f>Analysis!B15</f>
        <v>The Budget</v>
      </c>
      <c r="B7" s="95" t="s">
        <v>387</v>
      </c>
      <c r="C7" s="96" t="s">
        <v>332</v>
      </c>
      <c r="D7" s="95" t="s">
        <v>388</v>
      </c>
      <c r="E7" s="96" t="s">
        <v>340</v>
      </c>
      <c r="F7" s="95" t="s">
        <v>395</v>
      </c>
      <c r="G7" s="96" t="s">
        <v>346</v>
      </c>
    </row>
    <row r="8" spans="1:7" ht="290.25" customHeight="1">
      <c r="A8" s="1" t="str">
        <f>Analysis!B21</f>
        <v>The manpower situation</v>
      </c>
      <c r="B8" s="95" t="s">
        <v>390</v>
      </c>
      <c r="C8" s="96" t="s">
        <v>375</v>
      </c>
      <c r="D8" s="95" t="s">
        <v>396</v>
      </c>
      <c r="E8" s="96" t="s">
        <v>374</v>
      </c>
      <c r="F8" s="95" t="s">
        <v>389</v>
      </c>
      <c r="G8" s="96" t="s">
        <v>376</v>
      </c>
    </row>
    <row r="9" spans="1:7" ht="348.75" customHeight="1">
      <c r="A9" s="1" t="str">
        <f>Analysis!B27</f>
        <v>Relationships between roleplayers</v>
      </c>
      <c r="B9" s="95" t="s">
        <v>391</v>
      </c>
      <c r="C9" s="96" t="s">
        <v>18</v>
      </c>
      <c r="D9" s="95" t="s">
        <v>391</v>
      </c>
      <c r="E9" s="96" t="s">
        <v>18</v>
      </c>
      <c r="F9" s="95" t="s">
        <v>391</v>
      </c>
      <c r="G9" s="96" t="s">
        <v>18</v>
      </c>
    </row>
    <row r="10" spans="1:7" ht="312" customHeight="1">
      <c r="A10" s="1" t="str">
        <f>Analysis!B33</f>
        <v>Technology</v>
      </c>
      <c r="B10" s="95" t="s">
        <v>392</v>
      </c>
      <c r="C10" s="96" t="s">
        <v>112</v>
      </c>
      <c r="D10" s="95" t="s">
        <v>392</v>
      </c>
      <c r="E10" s="96" t="s">
        <v>112</v>
      </c>
      <c r="F10" s="95" t="s">
        <v>397</v>
      </c>
      <c r="G10" s="96" t="s">
        <v>140</v>
      </c>
    </row>
    <row r="11" spans="1:7" ht="255.75" customHeight="1">
      <c r="A11" s="1" t="str">
        <f>Analysis!B39</f>
        <v>Equipment status</v>
      </c>
      <c r="B11" s="95" t="s">
        <v>393</v>
      </c>
      <c r="C11" s="96" t="s">
        <v>76</v>
      </c>
      <c r="D11" s="95" t="s">
        <v>393</v>
      </c>
      <c r="E11" s="96" t="s">
        <v>76</v>
      </c>
      <c r="F11" s="95" t="s">
        <v>393</v>
      </c>
      <c r="G11" s="96" t="s">
        <v>76</v>
      </c>
    </row>
    <row r="12" spans="2:7" ht="300" customHeight="1" thickBot="1">
      <c r="B12" s="97" t="s">
        <v>394</v>
      </c>
      <c r="C12" s="98" t="s">
        <v>110</v>
      </c>
      <c r="D12" s="97" t="s">
        <v>394</v>
      </c>
      <c r="E12" s="98" t="s">
        <v>110</v>
      </c>
      <c r="F12" s="97" t="s">
        <v>394</v>
      </c>
      <c r="G12" s="98" t="s">
        <v>110</v>
      </c>
    </row>
    <row r="13" ht="13.5" thickTop="1"/>
    <row r="14" ht="13.5" thickBot="1"/>
    <row r="15" spans="1:7" ht="33.75" customHeight="1" thickBot="1" thickTop="1">
      <c r="A15" s="71" t="s">
        <v>184</v>
      </c>
      <c r="B15" s="156" t="str">
        <f>B3</f>
        <v>Scenario 1</v>
      </c>
      <c r="C15" s="157"/>
      <c r="D15" s="156" t="str">
        <f>D3</f>
        <v>Scenario 2</v>
      </c>
      <c r="E15" s="157"/>
      <c r="F15" s="156" t="str">
        <f>F3</f>
        <v>Scenario 3</v>
      </c>
      <c r="G15" s="157"/>
    </row>
    <row r="16" spans="1:7" ht="54.75" customHeight="1" thickBot="1" thickTop="1">
      <c r="A16" s="72" t="str">
        <f>Scoping!C7</f>
        <v>Armour Formation</v>
      </c>
      <c r="B16" s="154"/>
      <c r="C16" s="154"/>
      <c r="D16" s="154"/>
      <c r="E16" s="154"/>
      <c r="F16" s="154"/>
      <c r="G16" s="154"/>
    </row>
    <row r="17" spans="1:7" ht="60" customHeight="1" thickBot="1" thickTop="1">
      <c r="A17" s="72" t="str">
        <f>Scoping!C8</f>
        <v>DAPD</v>
      </c>
      <c r="B17" s="154"/>
      <c r="C17" s="154"/>
      <c r="D17" s="154"/>
      <c r="E17" s="154"/>
      <c r="F17" s="154"/>
      <c r="G17" s="154"/>
    </row>
    <row r="18" spans="1:7" ht="66.75" customHeight="1" thickBot="1" thickTop="1">
      <c r="A18" s="72" t="str">
        <f>Scoping!C9</f>
        <v>DPSM</v>
      </c>
      <c r="B18" s="154"/>
      <c r="C18" s="154"/>
      <c r="D18" s="154"/>
      <c r="E18" s="154"/>
      <c r="F18" s="154"/>
      <c r="G18" s="154"/>
    </row>
    <row r="19" spans="1:7" ht="67.5" customHeight="1" thickBot="1" thickTop="1">
      <c r="A19" s="72" t="str">
        <f>Scoping!C10</f>
        <v>Armscor</v>
      </c>
      <c r="B19" s="154"/>
      <c r="C19" s="154"/>
      <c r="D19" s="154"/>
      <c r="E19" s="154"/>
      <c r="F19" s="154"/>
      <c r="G19" s="154"/>
    </row>
    <row r="20" spans="1:7" ht="69" customHeight="1" thickBot="1" thickTop="1">
      <c r="A20" s="72" t="str">
        <f>Scoping!C11</f>
        <v>A-OMC</v>
      </c>
      <c r="B20" s="154"/>
      <c r="C20" s="154"/>
      <c r="D20" s="154"/>
      <c r="E20" s="154"/>
      <c r="F20" s="154"/>
      <c r="G20" s="154"/>
    </row>
    <row r="21" spans="1:7" ht="66.75" customHeight="1" thickBot="1" thickTop="1">
      <c r="A21" s="72" t="str">
        <f>Scoping!C12</f>
        <v>LIW</v>
      </c>
      <c r="B21" s="154"/>
      <c r="C21" s="154"/>
      <c r="D21" s="154"/>
      <c r="E21" s="154"/>
      <c r="F21" s="154"/>
      <c r="G21" s="154"/>
    </row>
    <row r="22" spans="1:7" ht="63" customHeight="1" thickBot="1" thickTop="1">
      <c r="A22" s="72" t="str">
        <f>Scoping!C13</f>
        <v>RDL</v>
      </c>
      <c r="B22" s="154"/>
      <c r="C22" s="154"/>
      <c r="D22" s="154"/>
      <c r="E22" s="154"/>
      <c r="F22" s="154"/>
      <c r="G22" s="154"/>
    </row>
    <row r="23" spans="1:7" ht="59.25" customHeight="1" thickBot="1" thickTop="1">
      <c r="A23" s="72" t="str">
        <f>Scoping!C14</f>
        <v>Other Contractors</v>
      </c>
      <c r="B23" s="154"/>
      <c r="C23" s="154"/>
      <c r="D23" s="154"/>
      <c r="E23" s="154"/>
      <c r="F23" s="154"/>
      <c r="G23" s="154"/>
    </row>
    <row r="24" ht="13.5" thickTop="1"/>
  </sheetData>
  <sheetProtection password="CA99" sheet="1" objects="1" scenarios="1"/>
  <mergeCells count="32">
    <mergeCell ref="B3:C3"/>
    <mergeCell ref="D3:E3"/>
    <mergeCell ref="F3:G3"/>
    <mergeCell ref="D2:F2"/>
    <mergeCell ref="B15:C15"/>
    <mergeCell ref="F15:G15"/>
    <mergeCell ref="B16:C16"/>
    <mergeCell ref="F16:G16"/>
    <mergeCell ref="B17:C17"/>
    <mergeCell ref="F17:G17"/>
    <mergeCell ref="B18:C18"/>
    <mergeCell ref="F18:G18"/>
    <mergeCell ref="B19:C19"/>
    <mergeCell ref="F19:G19"/>
    <mergeCell ref="B20:C20"/>
    <mergeCell ref="F20:G20"/>
    <mergeCell ref="D21:E21"/>
    <mergeCell ref="D22:E22"/>
    <mergeCell ref="B21:C21"/>
    <mergeCell ref="F21:G21"/>
    <mergeCell ref="B22:C22"/>
    <mergeCell ref="F22:G22"/>
    <mergeCell ref="D23:E23"/>
    <mergeCell ref="D1:F1"/>
    <mergeCell ref="B23:C23"/>
    <mergeCell ref="F23:G23"/>
    <mergeCell ref="D15:E15"/>
    <mergeCell ref="D16:E16"/>
    <mergeCell ref="D17:E17"/>
    <mergeCell ref="D18:E18"/>
    <mergeCell ref="D19:E19"/>
    <mergeCell ref="D20:E20"/>
  </mergeCells>
  <printOptions gridLines="1"/>
  <pageMargins left="0.75" right="0.75" top="1" bottom="1" header="0.5" footer="0.5"/>
  <pageSetup fitToHeight="0" fitToWidth="1" horizontalDpi="300" verticalDpi="300" orientation="landscape" paperSize="9" scale="5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armscor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Armscor</dc:creator>
  <cp:keywords/>
  <dc:description/>
  <cp:lastModifiedBy>Karel Nel</cp:lastModifiedBy>
  <cp:lastPrinted>2004-12-17T07:27:00Z</cp:lastPrinted>
  <dcterms:created xsi:type="dcterms:W3CDTF">2003-09-10T13:46:15Z</dcterms:created>
  <dcterms:modified xsi:type="dcterms:W3CDTF">2004-12-17T07:35:48Z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7177</vt:i4>
  </property>
</Properties>
</file>